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KotL\Desktop\DOKLADY K AKCÍM\2024\Údržba, opravy a odstraňování závad u ST OŘ PHA 2024 - 2026 - ST Pz\Nové\"/>
    </mc:Choice>
  </mc:AlternateContent>
  <xr:revisionPtr revIDLastSave="0" documentId="13_ncr:1_{AC196511-C0BD-4EA9-BFBF-0DEAC542C6DA}" xr6:coauthVersionLast="36" xr6:coauthVersionMax="36" xr10:uidLastSave="{00000000-0000-0000-0000-000000000000}"/>
  <bookViews>
    <workbookView xWindow="0" yWindow="0" windowWidth="23040" windowHeight="8076" xr2:uid="{00000000-000D-0000-FFFF-FFFF00000000}"/>
  </bookViews>
  <sheets>
    <sheet name="SO 01 - Cenová soustava UOŽI" sheetId="2" r:id="rId1"/>
    <sheet name="SO 02 - Cenová soustava ÚRS" sheetId="3" r:id="rId2"/>
  </sheets>
  <definedNames>
    <definedName name="_xlnm._FilterDatabase" localSheetId="0" hidden="1">'SO 01 - Cenová soustava UOŽI'!$C$118:$H$1012</definedName>
    <definedName name="_xlnm._FilterDatabase" localSheetId="1" hidden="1">'SO 02 - Cenová soustava ÚRS'!$C$127:$H$199</definedName>
    <definedName name="_xlnm.Print_Titles" localSheetId="0">'SO 01 - Cenová soustava UOŽI'!$118:$118</definedName>
    <definedName name="_xlnm.Print_Titles" localSheetId="1">'SO 02 - Cenová soustava ÚRS'!$127:$127</definedName>
    <definedName name="_xlnm.Print_Area" localSheetId="0">'SO 01 - Cenová soustava UOŽI'!$C$106:$H$1012</definedName>
    <definedName name="_xlnm.Print_Area" localSheetId="1">'SO 02 - Cenová soustava ÚRS'!$C$115:$H$199</definedName>
  </definedNames>
  <calcPr calcId="191029"/>
</workbook>
</file>

<file path=xl/calcChain.xml><?xml version="1.0" encoding="utf-8"?>
<calcChain xmlns="http://schemas.openxmlformats.org/spreadsheetml/2006/main">
  <c r="BF198" i="3" l="1"/>
  <c r="BE198" i="3"/>
  <c r="BD198" i="3"/>
  <c r="BC198" i="3"/>
  <c r="Q197" i="3"/>
  <c r="O197" i="3"/>
  <c r="M197" i="3"/>
  <c r="BF196" i="3"/>
  <c r="BE196" i="3"/>
  <c r="BD196" i="3"/>
  <c r="BC196" i="3"/>
  <c r="Q195" i="3"/>
  <c r="O195" i="3"/>
  <c r="M195" i="3"/>
  <c r="BF194" i="3"/>
  <c r="BE194" i="3"/>
  <c r="BD194" i="3"/>
  <c r="BC194" i="3"/>
  <c r="Q193" i="3"/>
  <c r="O193" i="3"/>
  <c r="M193" i="3"/>
  <c r="BF191" i="3"/>
  <c r="BE191" i="3"/>
  <c r="BD191" i="3"/>
  <c r="BC191" i="3"/>
  <c r="Q190" i="3"/>
  <c r="Q189" i="3" s="1"/>
  <c r="O190" i="3"/>
  <c r="O189" i="3" s="1"/>
  <c r="M190" i="3"/>
  <c r="M189" i="3"/>
  <c r="BF188" i="3"/>
  <c r="BE188" i="3"/>
  <c r="BD188" i="3"/>
  <c r="BC188" i="3"/>
  <c r="Q187" i="3"/>
  <c r="O187" i="3"/>
  <c r="M187" i="3"/>
  <c r="BF186" i="3"/>
  <c r="BE186" i="3"/>
  <c r="BD186" i="3"/>
  <c r="BC186" i="3"/>
  <c r="Q185" i="3"/>
  <c r="O185" i="3"/>
  <c r="M185" i="3"/>
  <c r="BF184" i="3"/>
  <c r="BE184" i="3"/>
  <c r="BD184" i="3"/>
  <c r="BC184" i="3"/>
  <c r="Q183" i="3"/>
  <c r="O183" i="3"/>
  <c r="M183" i="3"/>
  <c r="BF182" i="3"/>
  <c r="BE182" i="3"/>
  <c r="BD182" i="3"/>
  <c r="BC182" i="3"/>
  <c r="Q181" i="3"/>
  <c r="O181" i="3"/>
  <c r="M181" i="3"/>
  <c r="BF180" i="3"/>
  <c r="BE180" i="3"/>
  <c r="BD180" i="3"/>
  <c r="BC180" i="3"/>
  <c r="Q179" i="3"/>
  <c r="O179" i="3"/>
  <c r="M179" i="3"/>
  <c r="BF178" i="3"/>
  <c r="BE178" i="3"/>
  <c r="BD178" i="3"/>
  <c r="BC178" i="3"/>
  <c r="Q177" i="3"/>
  <c r="O177" i="3"/>
  <c r="M177" i="3"/>
  <c r="BF176" i="3"/>
  <c r="BE176" i="3"/>
  <c r="BD176" i="3"/>
  <c r="BC176" i="3"/>
  <c r="Q175" i="3"/>
  <c r="O175" i="3"/>
  <c r="M175" i="3"/>
  <c r="BF174" i="3"/>
  <c r="BE174" i="3"/>
  <c r="BD174" i="3"/>
  <c r="BC174" i="3"/>
  <c r="Q173" i="3"/>
  <c r="O173" i="3"/>
  <c r="M173" i="3"/>
  <c r="BF172" i="3"/>
  <c r="BE172" i="3"/>
  <c r="BD172" i="3"/>
  <c r="BC172" i="3"/>
  <c r="Q171" i="3"/>
  <c r="O171" i="3"/>
  <c r="M171" i="3"/>
  <c r="BF170" i="3"/>
  <c r="BE170" i="3"/>
  <c r="BD170" i="3"/>
  <c r="BC170" i="3"/>
  <c r="Q169" i="3"/>
  <c r="O169" i="3"/>
  <c r="M169" i="3"/>
  <c r="BF166" i="3"/>
  <c r="BE166" i="3"/>
  <c r="BD166" i="3"/>
  <c r="BC166" i="3"/>
  <c r="Q165" i="3"/>
  <c r="O165" i="3"/>
  <c r="M165" i="3"/>
  <c r="BF164" i="3"/>
  <c r="BE164" i="3"/>
  <c r="BD164" i="3"/>
  <c r="BC164" i="3"/>
  <c r="Q163" i="3"/>
  <c r="O163" i="3"/>
  <c r="M163" i="3"/>
  <c r="BF162" i="3"/>
  <c r="BE162" i="3"/>
  <c r="BD162" i="3"/>
  <c r="BC162" i="3"/>
  <c r="Q161" i="3"/>
  <c r="O161" i="3"/>
  <c r="M161" i="3"/>
  <c r="BF159" i="3"/>
  <c r="BE159" i="3"/>
  <c r="BD159" i="3"/>
  <c r="BC159" i="3"/>
  <c r="Q158" i="3"/>
  <c r="O158" i="3"/>
  <c r="M158" i="3"/>
  <c r="BF157" i="3"/>
  <c r="BE157" i="3"/>
  <c r="BD157" i="3"/>
  <c r="BC157" i="3"/>
  <c r="Q156" i="3"/>
  <c r="O156" i="3"/>
  <c r="M156" i="3"/>
  <c r="BF154" i="3"/>
  <c r="BE154" i="3"/>
  <c r="BD154" i="3"/>
  <c r="BC154" i="3"/>
  <c r="Q153" i="3"/>
  <c r="O153" i="3"/>
  <c r="M153" i="3"/>
  <c r="BF152" i="3"/>
  <c r="BE152" i="3"/>
  <c r="BD152" i="3"/>
  <c r="BC152" i="3"/>
  <c r="Q151" i="3"/>
  <c r="O151" i="3"/>
  <c r="M151" i="3"/>
  <c r="BF149" i="3"/>
  <c r="BE149" i="3"/>
  <c r="BD149" i="3"/>
  <c r="BC149" i="3"/>
  <c r="Q148" i="3"/>
  <c r="Q147" i="3" s="1"/>
  <c r="O148" i="3"/>
  <c r="O147" i="3" s="1"/>
  <c r="M148" i="3"/>
  <c r="M147" i="3" s="1"/>
  <c r="BF146" i="3"/>
  <c r="BE146" i="3"/>
  <c r="BD146" i="3"/>
  <c r="BC146" i="3"/>
  <c r="Q145" i="3"/>
  <c r="O145" i="3"/>
  <c r="M145" i="3"/>
  <c r="BF144" i="3"/>
  <c r="BE144" i="3"/>
  <c r="BD144" i="3"/>
  <c r="BC144" i="3"/>
  <c r="Q143" i="3"/>
  <c r="O143" i="3"/>
  <c r="M143" i="3"/>
  <c r="BF142" i="3"/>
  <c r="BE142" i="3"/>
  <c r="BD142" i="3"/>
  <c r="BC142" i="3"/>
  <c r="Q141" i="3"/>
  <c r="O141" i="3"/>
  <c r="M141" i="3"/>
  <c r="BF140" i="3"/>
  <c r="BE140" i="3"/>
  <c r="BD140" i="3"/>
  <c r="BC140" i="3"/>
  <c r="Q139" i="3"/>
  <c r="O139" i="3"/>
  <c r="M139" i="3"/>
  <c r="BF138" i="3"/>
  <c r="BE138" i="3"/>
  <c r="BD138" i="3"/>
  <c r="BC138" i="3"/>
  <c r="Q137" i="3"/>
  <c r="O137" i="3"/>
  <c r="M137" i="3"/>
  <c r="BF136" i="3"/>
  <c r="BE136" i="3"/>
  <c r="BD136" i="3"/>
  <c r="BC136" i="3"/>
  <c r="Q135" i="3"/>
  <c r="O135" i="3"/>
  <c r="M135" i="3"/>
  <c r="BF133" i="3"/>
  <c r="BE133" i="3"/>
  <c r="BD133" i="3"/>
  <c r="BC133" i="3"/>
  <c r="Q132" i="3"/>
  <c r="O132" i="3"/>
  <c r="M132" i="3"/>
  <c r="BF131" i="3"/>
  <c r="BE131" i="3"/>
  <c r="BD131" i="3"/>
  <c r="BC131" i="3"/>
  <c r="Q130" i="3"/>
  <c r="O130" i="3"/>
  <c r="M130" i="3"/>
  <c r="F124" i="3"/>
  <c r="F122" i="3"/>
  <c r="E120" i="3"/>
  <c r="F91" i="3"/>
  <c r="F89" i="3"/>
  <c r="E87" i="3"/>
  <c r="E21" i="3"/>
  <c r="E18" i="3"/>
  <c r="E7" i="3"/>
  <c r="E85" i="3" s="1"/>
  <c r="AU1011" i="2"/>
  <c r="AT1011" i="2"/>
  <c r="AS1011" i="2"/>
  <c r="AR1011" i="2"/>
  <c r="AU1009" i="2"/>
  <c r="AT1009" i="2"/>
  <c r="AS1009" i="2"/>
  <c r="AR1009" i="2"/>
  <c r="AU1007" i="2"/>
  <c r="AT1007" i="2"/>
  <c r="AS1007" i="2"/>
  <c r="AR1007" i="2"/>
  <c r="AU1005" i="2"/>
  <c r="AT1005" i="2"/>
  <c r="AS1005" i="2"/>
  <c r="AR1005" i="2"/>
  <c r="AU1003" i="2"/>
  <c r="AT1003" i="2"/>
  <c r="AS1003" i="2"/>
  <c r="AR1003" i="2"/>
  <c r="AU1001" i="2"/>
  <c r="AT1001" i="2"/>
  <c r="AS1001" i="2"/>
  <c r="AR1001" i="2"/>
  <c r="AU999" i="2"/>
  <c r="AT999" i="2"/>
  <c r="AS999" i="2"/>
  <c r="AR999" i="2"/>
  <c r="AU997" i="2"/>
  <c r="AT997" i="2"/>
  <c r="AS997" i="2"/>
  <c r="AR997" i="2"/>
  <c r="AU995" i="2"/>
  <c r="AT995" i="2"/>
  <c r="AS995" i="2"/>
  <c r="AR995" i="2"/>
  <c r="AU993" i="2"/>
  <c r="AT993" i="2"/>
  <c r="AS993" i="2"/>
  <c r="AR993" i="2"/>
  <c r="AU991" i="2"/>
  <c r="AT991" i="2"/>
  <c r="AS991" i="2"/>
  <c r="AR991" i="2"/>
  <c r="AU989" i="2"/>
  <c r="AT989" i="2"/>
  <c r="AS989" i="2"/>
  <c r="AR989" i="2"/>
  <c r="AU986" i="2"/>
  <c r="AT986" i="2"/>
  <c r="AS986" i="2"/>
  <c r="AR986" i="2"/>
  <c r="AU983" i="2"/>
  <c r="AT983" i="2"/>
  <c r="AS983" i="2"/>
  <c r="AR983" i="2"/>
  <c r="AU980" i="2"/>
  <c r="AT980" i="2"/>
  <c r="AS980" i="2"/>
  <c r="AR980" i="2"/>
  <c r="AU977" i="2"/>
  <c r="AT977" i="2"/>
  <c r="AS977" i="2"/>
  <c r="AR977" i="2"/>
  <c r="AU974" i="2"/>
  <c r="AT974" i="2"/>
  <c r="AS974" i="2"/>
  <c r="AR974" i="2"/>
  <c r="AU971" i="2"/>
  <c r="AT971" i="2"/>
  <c r="AS971" i="2"/>
  <c r="AR971" i="2"/>
  <c r="AU970" i="2"/>
  <c r="AT970" i="2"/>
  <c r="AS970" i="2"/>
  <c r="AR970" i="2"/>
  <c r="AU969" i="2"/>
  <c r="AT969" i="2"/>
  <c r="AS969" i="2"/>
  <c r="AR969" i="2"/>
  <c r="AU968" i="2"/>
  <c r="AT968" i="2"/>
  <c r="AS968" i="2"/>
  <c r="AR968" i="2"/>
  <c r="AU967" i="2"/>
  <c r="AT967" i="2"/>
  <c r="AS967" i="2"/>
  <c r="AR967" i="2"/>
  <c r="AU966" i="2"/>
  <c r="AT966" i="2"/>
  <c r="AS966" i="2"/>
  <c r="AR966" i="2"/>
  <c r="AU965" i="2"/>
  <c r="AT965" i="2"/>
  <c r="AS965" i="2"/>
  <c r="AR965" i="2"/>
  <c r="AU964" i="2"/>
  <c r="AT964" i="2"/>
  <c r="AS964" i="2"/>
  <c r="AR964" i="2"/>
  <c r="AU963" i="2"/>
  <c r="AT963" i="2"/>
  <c r="AS963" i="2"/>
  <c r="AR963" i="2"/>
  <c r="AU962" i="2"/>
  <c r="AT962" i="2"/>
  <c r="AS962" i="2"/>
  <c r="AR962" i="2"/>
  <c r="AU961" i="2"/>
  <c r="AT961" i="2"/>
  <c r="AS961" i="2"/>
  <c r="AR961" i="2"/>
  <c r="AU960" i="2"/>
  <c r="AT960" i="2"/>
  <c r="AS960" i="2"/>
  <c r="AR960" i="2"/>
  <c r="AU959" i="2"/>
  <c r="AT959" i="2"/>
  <c r="AS959" i="2"/>
  <c r="AR959" i="2"/>
  <c r="AU958" i="2"/>
  <c r="AT958" i="2"/>
  <c r="AS958" i="2"/>
  <c r="AR958" i="2"/>
  <c r="AU957" i="2"/>
  <c r="AT957" i="2"/>
  <c r="AS957" i="2"/>
  <c r="AR957" i="2"/>
  <c r="AU956" i="2"/>
  <c r="AT956" i="2"/>
  <c r="AS956" i="2"/>
  <c r="AR956" i="2"/>
  <c r="AU955" i="2"/>
  <c r="AT955" i="2"/>
  <c r="AS955" i="2"/>
  <c r="AR955" i="2"/>
  <c r="AU954" i="2"/>
  <c r="AT954" i="2"/>
  <c r="AS954" i="2"/>
  <c r="AR954" i="2"/>
  <c r="AU953" i="2"/>
  <c r="AT953" i="2"/>
  <c r="AS953" i="2"/>
  <c r="AR953" i="2"/>
  <c r="AU951" i="2"/>
  <c r="AT951" i="2"/>
  <c r="AS951" i="2"/>
  <c r="AR951" i="2"/>
  <c r="AU950" i="2"/>
  <c r="AT950" i="2"/>
  <c r="AS950" i="2"/>
  <c r="AR950" i="2"/>
  <c r="AU949" i="2"/>
  <c r="AT949" i="2"/>
  <c r="AS949" i="2"/>
  <c r="AR949" i="2"/>
  <c r="AU948" i="2"/>
  <c r="AT948" i="2"/>
  <c r="AS948" i="2"/>
  <c r="AR948" i="2"/>
  <c r="AU947" i="2"/>
  <c r="AT947" i="2"/>
  <c r="AS947" i="2"/>
  <c r="AR947" i="2"/>
  <c r="AU946" i="2"/>
  <c r="AT946" i="2"/>
  <c r="AS946" i="2"/>
  <c r="AR946" i="2"/>
  <c r="AU945" i="2"/>
  <c r="AT945" i="2"/>
  <c r="AS945" i="2"/>
  <c r="AR945" i="2"/>
  <c r="AU944" i="2"/>
  <c r="AT944" i="2"/>
  <c r="AS944" i="2"/>
  <c r="AR944" i="2"/>
  <c r="AU943" i="2"/>
  <c r="AT943" i="2"/>
  <c r="AS943" i="2"/>
  <c r="AR943" i="2"/>
  <c r="AU942" i="2"/>
  <c r="AT942" i="2"/>
  <c r="AS942" i="2"/>
  <c r="AR942" i="2"/>
  <c r="AU941" i="2"/>
  <c r="AT941" i="2"/>
  <c r="AS941" i="2"/>
  <c r="AR941" i="2"/>
  <c r="AU940" i="2"/>
  <c r="AT940" i="2"/>
  <c r="AS940" i="2"/>
  <c r="AR940" i="2"/>
  <c r="AU939" i="2"/>
  <c r="AT939" i="2"/>
  <c r="AS939" i="2"/>
  <c r="AR939" i="2"/>
  <c r="AU938" i="2"/>
  <c r="AT938" i="2"/>
  <c r="AS938" i="2"/>
  <c r="AR938" i="2"/>
  <c r="AU937" i="2"/>
  <c r="AT937" i="2"/>
  <c r="AS937" i="2"/>
  <c r="AR937" i="2"/>
  <c r="AU936" i="2"/>
  <c r="AT936" i="2"/>
  <c r="AS936" i="2"/>
  <c r="AR936" i="2"/>
  <c r="AU935" i="2"/>
  <c r="AT935" i="2"/>
  <c r="AS935" i="2"/>
  <c r="AR935" i="2"/>
  <c r="AU934" i="2"/>
  <c r="AT934" i="2"/>
  <c r="AS934" i="2"/>
  <c r="AR934" i="2"/>
  <c r="AU933" i="2"/>
  <c r="AT933" i="2"/>
  <c r="AS933" i="2"/>
  <c r="AR933" i="2"/>
  <c r="AU932" i="2"/>
  <c r="AT932" i="2"/>
  <c r="AS932" i="2"/>
  <c r="AR932" i="2"/>
  <c r="AU931" i="2"/>
  <c r="AT931" i="2"/>
  <c r="AS931" i="2"/>
  <c r="AR931" i="2"/>
  <c r="AU930" i="2"/>
  <c r="AT930" i="2"/>
  <c r="AS930" i="2"/>
  <c r="AR930" i="2"/>
  <c r="AU929" i="2"/>
  <c r="AT929" i="2"/>
  <c r="AS929" i="2"/>
  <c r="AR929" i="2"/>
  <c r="AU928" i="2"/>
  <c r="AT928" i="2"/>
  <c r="AS928" i="2"/>
  <c r="AR928" i="2"/>
  <c r="AU927" i="2"/>
  <c r="AT927" i="2"/>
  <c r="AS927" i="2"/>
  <c r="AR927" i="2"/>
  <c r="AU926" i="2"/>
  <c r="AT926" i="2"/>
  <c r="AS926" i="2"/>
  <c r="AR926" i="2"/>
  <c r="AU925" i="2"/>
  <c r="AT925" i="2"/>
  <c r="AS925" i="2"/>
  <c r="AR925" i="2"/>
  <c r="AU924" i="2"/>
  <c r="AT924" i="2"/>
  <c r="AS924" i="2"/>
  <c r="AR924" i="2"/>
  <c r="AU923" i="2"/>
  <c r="AT923" i="2"/>
  <c r="AS923" i="2"/>
  <c r="AR923" i="2"/>
  <c r="AU922" i="2"/>
  <c r="AT922" i="2"/>
  <c r="AS922" i="2"/>
  <c r="AR922" i="2"/>
  <c r="AU921" i="2"/>
  <c r="AT921" i="2"/>
  <c r="AS921" i="2"/>
  <c r="AR921" i="2"/>
  <c r="AU920" i="2"/>
  <c r="AT920" i="2"/>
  <c r="AS920" i="2"/>
  <c r="AR920" i="2"/>
  <c r="AU919" i="2"/>
  <c r="AT919" i="2"/>
  <c r="AS919" i="2"/>
  <c r="AR919" i="2"/>
  <c r="AU918" i="2"/>
  <c r="AT918" i="2"/>
  <c r="AS918" i="2"/>
  <c r="AR918" i="2"/>
  <c r="AU917" i="2"/>
  <c r="AT917" i="2"/>
  <c r="AS917" i="2"/>
  <c r="AR917" i="2"/>
  <c r="AU916" i="2"/>
  <c r="AT916" i="2"/>
  <c r="AS916" i="2"/>
  <c r="AR916" i="2"/>
  <c r="AU915" i="2"/>
  <c r="AT915" i="2"/>
  <c r="AS915" i="2"/>
  <c r="AR915" i="2"/>
  <c r="AU914" i="2"/>
  <c r="AT914" i="2"/>
  <c r="AS914" i="2"/>
  <c r="AR914" i="2"/>
  <c r="AU913" i="2"/>
  <c r="AT913" i="2"/>
  <c r="AS913" i="2"/>
  <c r="AR913" i="2"/>
  <c r="AU912" i="2"/>
  <c r="AT912" i="2"/>
  <c r="AS912" i="2"/>
  <c r="AR912" i="2"/>
  <c r="AU911" i="2"/>
  <c r="AT911" i="2"/>
  <c r="AS911" i="2"/>
  <c r="AR911" i="2"/>
  <c r="AU910" i="2"/>
  <c r="AT910" i="2"/>
  <c r="AS910" i="2"/>
  <c r="AR910" i="2"/>
  <c r="AU909" i="2"/>
  <c r="AT909" i="2"/>
  <c r="AS909" i="2"/>
  <c r="AR909" i="2"/>
  <c r="AU908" i="2"/>
  <c r="AT908" i="2"/>
  <c r="AS908" i="2"/>
  <c r="AR908" i="2"/>
  <c r="AU907" i="2"/>
  <c r="AT907" i="2"/>
  <c r="AS907" i="2"/>
  <c r="AR907" i="2"/>
  <c r="AU906" i="2"/>
  <c r="AT906" i="2"/>
  <c r="AS906" i="2"/>
  <c r="AR906" i="2"/>
  <c r="AU905" i="2"/>
  <c r="AT905" i="2"/>
  <c r="AS905" i="2"/>
  <c r="AR905" i="2"/>
  <c r="AU904" i="2"/>
  <c r="AT904" i="2"/>
  <c r="AS904" i="2"/>
  <c r="AR904" i="2"/>
  <c r="AU903" i="2"/>
  <c r="AT903" i="2"/>
  <c r="AS903" i="2"/>
  <c r="AR903" i="2"/>
  <c r="AU902" i="2"/>
  <c r="AT902" i="2"/>
  <c r="AS902" i="2"/>
  <c r="AR902" i="2"/>
  <c r="AU901" i="2"/>
  <c r="AT901" i="2"/>
  <c r="AS901" i="2"/>
  <c r="AR901" i="2"/>
  <c r="AU900" i="2"/>
  <c r="AT900" i="2"/>
  <c r="AS900" i="2"/>
  <c r="AR900" i="2"/>
  <c r="AU899" i="2"/>
  <c r="AT899" i="2"/>
  <c r="AS899" i="2"/>
  <c r="AR899" i="2"/>
  <c r="AU898" i="2"/>
  <c r="AT898" i="2"/>
  <c r="AS898" i="2"/>
  <c r="AR898" i="2"/>
  <c r="AU896" i="2"/>
  <c r="AT896" i="2"/>
  <c r="AS896" i="2"/>
  <c r="AR896" i="2"/>
  <c r="AU894" i="2"/>
  <c r="AT894" i="2"/>
  <c r="AS894" i="2"/>
  <c r="AR894" i="2"/>
  <c r="AU892" i="2"/>
  <c r="AT892" i="2"/>
  <c r="AS892" i="2"/>
  <c r="AR892" i="2"/>
  <c r="AU890" i="2"/>
  <c r="AT890" i="2"/>
  <c r="AS890" i="2"/>
  <c r="AR890" i="2"/>
  <c r="AU888" i="2"/>
  <c r="AT888" i="2"/>
  <c r="AS888" i="2"/>
  <c r="AR888" i="2"/>
  <c r="AU886" i="2"/>
  <c r="AT886" i="2"/>
  <c r="AS886" i="2"/>
  <c r="AR886" i="2"/>
  <c r="AU884" i="2"/>
  <c r="AT884" i="2"/>
  <c r="AS884" i="2"/>
  <c r="AR884" i="2"/>
  <c r="AU882" i="2"/>
  <c r="AT882" i="2"/>
  <c r="AS882" i="2"/>
  <c r="AR882" i="2"/>
  <c r="AU880" i="2"/>
  <c r="AT880" i="2"/>
  <c r="AS880" i="2"/>
  <c r="AR880" i="2"/>
  <c r="AU878" i="2"/>
  <c r="AT878" i="2"/>
  <c r="AS878" i="2"/>
  <c r="AR878" i="2"/>
  <c r="AU876" i="2"/>
  <c r="AT876" i="2"/>
  <c r="AS876" i="2"/>
  <c r="AR876" i="2"/>
  <c r="AU874" i="2"/>
  <c r="AT874" i="2"/>
  <c r="AS874" i="2"/>
  <c r="AR874" i="2"/>
  <c r="AU872" i="2"/>
  <c r="AT872" i="2"/>
  <c r="AS872" i="2"/>
  <c r="AR872" i="2"/>
  <c r="AU870" i="2"/>
  <c r="AT870" i="2"/>
  <c r="AS870" i="2"/>
  <c r="AR870" i="2"/>
  <c r="AU868" i="2"/>
  <c r="AT868" i="2"/>
  <c r="AS868" i="2"/>
  <c r="AR868" i="2"/>
  <c r="AU866" i="2"/>
  <c r="AT866" i="2"/>
  <c r="AS866" i="2"/>
  <c r="AR866" i="2"/>
  <c r="AU864" i="2"/>
  <c r="AT864" i="2"/>
  <c r="AS864" i="2"/>
  <c r="AR864" i="2"/>
  <c r="AU862" i="2"/>
  <c r="AT862" i="2"/>
  <c r="AS862" i="2"/>
  <c r="AR862" i="2"/>
  <c r="AU860" i="2"/>
  <c r="AT860" i="2"/>
  <c r="AS860" i="2"/>
  <c r="AR860" i="2"/>
  <c r="AU858" i="2"/>
  <c r="AT858" i="2"/>
  <c r="AS858" i="2"/>
  <c r="AR858" i="2"/>
  <c r="AU856" i="2"/>
  <c r="AT856" i="2"/>
  <c r="AS856" i="2"/>
  <c r="AR856" i="2"/>
  <c r="AU854" i="2"/>
  <c r="AT854" i="2"/>
  <c r="AS854" i="2"/>
  <c r="AR854" i="2"/>
  <c r="AU852" i="2"/>
  <c r="AT852" i="2"/>
  <c r="AS852" i="2"/>
  <c r="AR852" i="2"/>
  <c r="AU850" i="2"/>
  <c r="AT850" i="2"/>
  <c r="AS850" i="2"/>
  <c r="AR850" i="2"/>
  <c r="AU848" i="2"/>
  <c r="AT848" i="2"/>
  <c r="AS848" i="2"/>
  <c r="AR848" i="2"/>
  <c r="AU846" i="2"/>
  <c r="AT846" i="2"/>
  <c r="AS846" i="2"/>
  <c r="AR846" i="2"/>
  <c r="AU844" i="2"/>
  <c r="AT844" i="2"/>
  <c r="AS844" i="2"/>
  <c r="AR844" i="2"/>
  <c r="AU842" i="2"/>
  <c r="AT842" i="2"/>
  <c r="AS842" i="2"/>
  <c r="AR842" i="2"/>
  <c r="AU840" i="2"/>
  <c r="AT840" i="2"/>
  <c r="AS840" i="2"/>
  <c r="AR840" i="2"/>
  <c r="AU838" i="2"/>
  <c r="AT838" i="2"/>
  <c r="AS838" i="2"/>
  <c r="AR838" i="2"/>
  <c r="AU836" i="2"/>
  <c r="AT836" i="2"/>
  <c r="AS836" i="2"/>
  <c r="AR836" i="2"/>
  <c r="AU834" i="2"/>
  <c r="AT834" i="2"/>
  <c r="AS834" i="2"/>
  <c r="AR834" i="2"/>
  <c r="AU832" i="2"/>
  <c r="AT832" i="2"/>
  <c r="AS832" i="2"/>
  <c r="AR832" i="2"/>
  <c r="AU829" i="2"/>
  <c r="AT829" i="2"/>
  <c r="AS829" i="2"/>
  <c r="AR829" i="2"/>
  <c r="AU827" i="2"/>
  <c r="AT827" i="2"/>
  <c r="AS827" i="2"/>
  <c r="AR827" i="2"/>
  <c r="AU825" i="2"/>
  <c r="AT825" i="2"/>
  <c r="AS825" i="2"/>
  <c r="AR825" i="2"/>
  <c r="AU823" i="2"/>
  <c r="AT823" i="2"/>
  <c r="AS823" i="2"/>
  <c r="AR823" i="2"/>
  <c r="AU821" i="2"/>
  <c r="AT821" i="2"/>
  <c r="AS821" i="2"/>
  <c r="AR821" i="2"/>
  <c r="AU819" i="2"/>
  <c r="AT819" i="2"/>
  <c r="AS819" i="2"/>
  <c r="AR819" i="2"/>
  <c r="AU817" i="2"/>
  <c r="AT817" i="2"/>
  <c r="AS817" i="2"/>
  <c r="AR817" i="2"/>
  <c r="AU815" i="2"/>
  <c r="AT815" i="2"/>
  <c r="AS815" i="2"/>
  <c r="AR815" i="2"/>
  <c r="AU813" i="2"/>
  <c r="AT813" i="2"/>
  <c r="AS813" i="2"/>
  <c r="AR813" i="2"/>
  <c r="AU811" i="2"/>
  <c r="AT811" i="2"/>
  <c r="AS811" i="2"/>
  <c r="AR811" i="2"/>
  <c r="AU809" i="2"/>
  <c r="AT809" i="2"/>
  <c r="AS809" i="2"/>
  <c r="AR809" i="2"/>
  <c r="AU807" i="2"/>
  <c r="AT807" i="2"/>
  <c r="AS807" i="2"/>
  <c r="AR807" i="2"/>
  <c r="AU805" i="2"/>
  <c r="AT805" i="2"/>
  <c r="AS805" i="2"/>
  <c r="AR805" i="2"/>
  <c r="AU803" i="2"/>
  <c r="AT803" i="2"/>
  <c r="AS803" i="2"/>
  <c r="AR803" i="2"/>
  <c r="AU801" i="2"/>
  <c r="AT801" i="2"/>
  <c r="AS801" i="2"/>
  <c r="AR801" i="2"/>
  <c r="AU799" i="2"/>
  <c r="AT799" i="2"/>
  <c r="AS799" i="2"/>
  <c r="AR799" i="2"/>
  <c r="AU797" i="2"/>
  <c r="AT797" i="2"/>
  <c r="AS797" i="2"/>
  <c r="AR797" i="2"/>
  <c r="AU795" i="2"/>
  <c r="AT795" i="2"/>
  <c r="AS795" i="2"/>
  <c r="AR795" i="2"/>
  <c r="AU793" i="2"/>
  <c r="AT793" i="2"/>
  <c r="AS793" i="2"/>
  <c r="AR793" i="2"/>
  <c r="AU791" i="2"/>
  <c r="AT791" i="2"/>
  <c r="AS791" i="2"/>
  <c r="AR791" i="2"/>
  <c r="AU789" i="2"/>
  <c r="AT789" i="2"/>
  <c r="AS789" i="2"/>
  <c r="AR789" i="2"/>
  <c r="AU787" i="2"/>
  <c r="AT787" i="2"/>
  <c r="AS787" i="2"/>
  <c r="AR787" i="2"/>
  <c r="AU785" i="2"/>
  <c r="AT785" i="2"/>
  <c r="AS785" i="2"/>
  <c r="AR785" i="2"/>
  <c r="AU783" i="2"/>
  <c r="AT783" i="2"/>
  <c r="AS783" i="2"/>
  <c r="AR783" i="2"/>
  <c r="AU781" i="2"/>
  <c r="AT781" i="2"/>
  <c r="AS781" i="2"/>
  <c r="AR781" i="2"/>
  <c r="AU779" i="2"/>
  <c r="AT779" i="2"/>
  <c r="AS779" i="2"/>
  <c r="AR779" i="2"/>
  <c r="AU777" i="2"/>
  <c r="AT777" i="2"/>
  <c r="AS777" i="2"/>
  <c r="AR777" i="2"/>
  <c r="AU775" i="2"/>
  <c r="AT775" i="2"/>
  <c r="AS775" i="2"/>
  <c r="AR775" i="2"/>
  <c r="AU773" i="2"/>
  <c r="AT773" i="2"/>
  <c r="AS773" i="2"/>
  <c r="AR773" i="2"/>
  <c r="AU771" i="2"/>
  <c r="AT771" i="2"/>
  <c r="AS771" i="2"/>
  <c r="AR771" i="2"/>
  <c r="AU769" i="2"/>
  <c r="AT769" i="2"/>
  <c r="AS769" i="2"/>
  <c r="AR769" i="2"/>
  <c r="AU767" i="2"/>
  <c r="AT767" i="2"/>
  <c r="AS767" i="2"/>
  <c r="AR767" i="2"/>
  <c r="AU765" i="2"/>
  <c r="AT765" i="2"/>
  <c r="AS765" i="2"/>
  <c r="AR765" i="2"/>
  <c r="AU763" i="2"/>
  <c r="AT763" i="2"/>
  <c r="AS763" i="2"/>
  <c r="AR763" i="2"/>
  <c r="AU761" i="2"/>
  <c r="AT761" i="2"/>
  <c r="AS761" i="2"/>
  <c r="AR761" i="2"/>
  <c r="AU759" i="2"/>
  <c r="AT759" i="2"/>
  <c r="AS759" i="2"/>
  <c r="AR759" i="2"/>
  <c r="AU757" i="2"/>
  <c r="AT757" i="2"/>
  <c r="AS757" i="2"/>
  <c r="AR757" i="2"/>
  <c r="AU754" i="2"/>
  <c r="AT754" i="2"/>
  <c r="AS754" i="2"/>
  <c r="AR754" i="2"/>
  <c r="AU751" i="2"/>
  <c r="AT751" i="2"/>
  <c r="AS751" i="2"/>
  <c r="AR751" i="2"/>
  <c r="AU748" i="2"/>
  <c r="AT748" i="2"/>
  <c r="AS748" i="2"/>
  <c r="AR748" i="2"/>
  <c r="AU745" i="2"/>
  <c r="AT745" i="2"/>
  <c r="AS745" i="2"/>
  <c r="AR745" i="2"/>
  <c r="AU742" i="2"/>
  <c r="AT742" i="2"/>
  <c r="AS742" i="2"/>
  <c r="AR742" i="2"/>
  <c r="AU739" i="2"/>
  <c r="AT739" i="2"/>
  <c r="AS739" i="2"/>
  <c r="AR739" i="2"/>
  <c r="AU736" i="2"/>
  <c r="AT736" i="2"/>
  <c r="AS736" i="2"/>
  <c r="AR736" i="2"/>
  <c r="AU733" i="2"/>
  <c r="AT733" i="2"/>
  <c r="AS733" i="2"/>
  <c r="AR733" i="2"/>
  <c r="AU730" i="2"/>
  <c r="AT730" i="2"/>
  <c r="AS730" i="2"/>
  <c r="AR730" i="2"/>
  <c r="AU727" i="2"/>
  <c r="AT727" i="2"/>
  <c r="AS727" i="2"/>
  <c r="AR727" i="2"/>
  <c r="AU724" i="2"/>
  <c r="AT724" i="2"/>
  <c r="AS724" i="2"/>
  <c r="AR724" i="2"/>
  <c r="AU721" i="2"/>
  <c r="AT721" i="2"/>
  <c r="AS721" i="2"/>
  <c r="AR721" i="2"/>
  <c r="AU719" i="2"/>
  <c r="AT719" i="2"/>
  <c r="AS719" i="2"/>
  <c r="AR719" i="2"/>
  <c r="AU717" i="2"/>
  <c r="AT717" i="2"/>
  <c r="AS717" i="2"/>
  <c r="AR717" i="2"/>
  <c r="AU715" i="2"/>
  <c r="AT715" i="2"/>
  <c r="AS715" i="2"/>
  <c r="AR715" i="2"/>
  <c r="AU713" i="2"/>
  <c r="AT713" i="2"/>
  <c r="AS713" i="2"/>
  <c r="AR713" i="2"/>
  <c r="AU711" i="2"/>
  <c r="AT711" i="2"/>
  <c r="AS711" i="2"/>
  <c r="AR711" i="2"/>
  <c r="AU709" i="2"/>
  <c r="AT709" i="2"/>
  <c r="AS709" i="2"/>
  <c r="AR709" i="2"/>
  <c r="AU707" i="2"/>
  <c r="AT707" i="2"/>
  <c r="AS707" i="2"/>
  <c r="AR707" i="2"/>
  <c r="AU705" i="2"/>
  <c r="AT705" i="2"/>
  <c r="AS705" i="2"/>
  <c r="AR705" i="2"/>
  <c r="AU703" i="2"/>
  <c r="AT703" i="2"/>
  <c r="AS703" i="2"/>
  <c r="AR703" i="2"/>
  <c r="AU700" i="2"/>
  <c r="AT700" i="2"/>
  <c r="AS700" i="2"/>
  <c r="AR700" i="2"/>
  <c r="AU698" i="2"/>
  <c r="AT698" i="2"/>
  <c r="AS698" i="2"/>
  <c r="AR698" i="2"/>
  <c r="AU696" i="2"/>
  <c r="AT696" i="2"/>
  <c r="AS696" i="2"/>
  <c r="AR696" i="2"/>
  <c r="AU694" i="2"/>
  <c r="AT694" i="2"/>
  <c r="AS694" i="2"/>
  <c r="AR694" i="2"/>
  <c r="AU692" i="2"/>
  <c r="AT692" i="2"/>
  <c r="AS692" i="2"/>
  <c r="AR692" i="2"/>
  <c r="AU690" i="2"/>
  <c r="AT690" i="2"/>
  <c r="AS690" i="2"/>
  <c r="AR690" i="2"/>
  <c r="AU688" i="2"/>
  <c r="AT688" i="2"/>
  <c r="AS688" i="2"/>
  <c r="AR688" i="2"/>
  <c r="AU685" i="2"/>
  <c r="AT685" i="2"/>
  <c r="AS685" i="2"/>
  <c r="AR685" i="2"/>
  <c r="AU682" i="2"/>
  <c r="AT682" i="2"/>
  <c r="AS682" i="2"/>
  <c r="AR682" i="2"/>
  <c r="AU679" i="2"/>
  <c r="AT679" i="2"/>
  <c r="AS679" i="2"/>
  <c r="AR679" i="2"/>
  <c r="AU676" i="2"/>
  <c r="AT676" i="2"/>
  <c r="AS676" i="2"/>
  <c r="AR676" i="2"/>
  <c r="AU673" i="2"/>
  <c r="AT673" i="2"/>
  <c r="AS673" i="2"/>
  <c r="AR673" i="2"/>
  <c r="AU671" i="2"/>
  <c r="AT671" i="2"/>
  <c r="AS671" i="2"/>
  <c r="AR671" i="2"/>
  <c r="AU669" i="2"/>
  <c r="AT669" i="2"/>
  <c r="AS669" i="2"/>
  <c r="AR669" i="2"/>
  <c r="AU667" i="2"/>
  <c r="AT667" i="2"/>
  <c r="AS667" i="2"/>
  <c r="AR667" i="2"/>
  <c r="AU665" i="2"/>
  <c r="AT665" i="2"/>
  <c r="AS665" i="2"/>
  <c r="AR665" i="2"/>
  <c r="AU662" i="2"/>
  <c r="AT662" i="2"/>
  <c r="AS662" i="2"/>
  <c r="AR662" i="2"/>
  <c r="AU659" i="2"/>
  <c r="AT659" i="2"/>
  <c r="AS659" i="2"/>
  <c r="AR659" i="2"/>
  <c r="AU656" i="2"/>
  <c r="AT656" i="2"/>
  <c r="AS656" i="2"/>
  <c r="AR656" i="2"/>
  <c r="AU653" i="2"/>
  <c r="AT653" i="2"/>
  <c r="AS653" i="2"/>
  <c r="AR653" i="2"/>
  <c r="AU650" i="2"/>
  <c r="AT650" i="2"/>
  <c r="AS650" i="2"/>
  <c r="AR650" i="2"/>
  <c r="AU647" i="2"/>
  <c r="AT647" i="2"/>
  <c r="AS647" i="2"/>
  <c r="AR647" i="2"/>
  <c r="AU644" i="2"/>
  <c r="AT644" i="2"/>
  <c r="AS644" i="2"/>
  <c r="AR644" i="2"/>
  <c r="AU641" i="2"/>
  <c r="AT641" i="2"/>
  <c r="AS641" i="2"/>
  <c r="AR641" i="2"/>
  <c r="AU638" i="2"/>
  <c r="AT638" i="2"/>
  <c r="AS638" i="2"/>
  <c r="AR638" i="2"/>
  <c r="AU635" i="2"/>
  <c r="AT635" i="2"/>
  <c r="AS635" i="2"/>
  <c r="AR635" i="2"/>
  <c r="AU632" i="2"/>
  <c r="AT632" i="2"/>
  <c r="AS632" i="2"/>
  <c r="AR632" i="2"/>
  <c r="AU629" i="2"/>
  <c r="AT629" i="2"/>
  <c r="AS629" i="2"/>
  <c r="AR629" i="2"/>
  <c r="AU626" i="2"/>
  <c r="AT626" i="2"/>
  <c r="AS626" i="2"/>
  <c r="AR626" i="2"/>
  <c r="AU623" i="2"/>
  <c r="AT623" i="2"/>
  <c r="AS623" i="2"/>
  <c r="AR623" i="2"/>
  <c r="AU620" i="2"/>
  <c r="AT620" i="2"/>
  <c r="AS620" i="2"/>
  <c r="AR620" i="2"/>
  <c r="AU617" i="2"/>
  <c r="AT617" i="2"/>
  <c r="AS617" i="2"/>
  <c r="AR617" i="2"/>
  <c r="AU614" i="2"/>
  <c r="AT614" i="2"/>
  <c r="AS614" i="2"/>
  <c r="AR614" i="2"/>
  <c r="AU611" i="2"/>
  <c r="AT611" i="2"/>
  <c r="AS611" i="2"/>
  <c r="AR611" i="2"/>
  <c r="AU608" i="2"/>
  <c r="AT608" i="2"/>
  <c r="AS608" i="2"/>
  <c r="AR608" i="2"/>
  <c r="AU605" i="2"/>
  <c r="AT605" i="2"/>
  <c r="AS605" i="2"/>
  <c r="AR605" i="2"/>
  <c r="AU602" i="2"/>
  <c r="AT602" i="2"/>
  <c r="AS602" i="2"/>
  <c r="AR602" i="2"/>
  <c r="AU599" i="2"/>
  <c r="AT599" i="2"/>
  <c r="AS599" i="2"/>
  <c r="AR599" i="2"/>
  <c r="AU596" i="2"/>
  <c r="AT596" i="2"/>
  <c r="AS596" i="2"/>
  <c r="AR596" i="2"/>
  <c r="AU593" i="2"/>
  <c r="AT593" i="2"/>
  <c r="AS593" i="2"/>
  <c r="AR593" i="2"/>
  <c r="AU590" i="2"/>
  <c r="AT590" i="2"/>
  <c r="AS590" i="2"/>
  <c r="AR590" i="2"/>
  <c r="AU587" i="2"/>
  <c r="AT587" i="2"/>
  <c r="AS587" i="2"/>
  <c r="AR587" i="2"/>
  <c r="AU584" i="2"/>
  <c r="AT584" i="2"/>
  <c r="AS584" i="2"/>
  <c r="AR584" i="2"/>
  <c r="AU582" i="2"/>
  <c r="AT582" i="2"/>
  <c r="AS582" i="2"/>
  <c r="AR582" i="2"/>
  <c r="AU580" i="2"/>
  <c r="AT580" i="2"/>
  <c r="AS580" i="2"/>
  <c r="AR580" i="2"/>
  <c r="AU578" i="2"/>
  <c r="AT578" i="2"/>
  <c r="AS578" i="2"/>
  <c r="AR578" i="2"/>
  <c r="AU576" i="2"/>
  <c r="AT576" i="2"/>
  <c r="AS576" i="2"/>
  <c r="AR576" i="2"/>
  <c r="AU574" i="2"/>
  <c r="AT574" i="2"/>
  <c r="AS574" i="2"/>
  <c r="AR574" i="2"/>
  <c r="AU572" i="2"/>
  <c r="AT572" i="2"/>
  <c r="AS572" i="2"/>
  <c r="AR572" i="2"/>
  <c r="AU570" i="2"/>
  <c r="AT570" i="2"/>
  <c r="AS570" i="2"/>
  <c r="AR570" i="2"/>
  <c r="AU568" i="2"/>
  <c r="AT568" i="2"/>
  <c r="AS568" i="2"/>
  <c r="AR568" i="2"/>
  <c r="AU566" i="2"/>
  <c r="AT566" i="2"/>
  <c r="AS566" i="2"/>
  <c r="AR566" i="2"/>
  <c r="AU564" i="2"/>
  <c r="AT564" i="2"/>
  <c r="AS564" i="2"/>
  <c r="AR564" i="2"/>
  <c r="AU562" i="2"/>
  <c r="AT562" i="2"/>
  <c r="AS562" i="2"/>
  <c r="AR562" i="2"/>
  <c r="AU560" i="2"/>
  <c r="AT560" i="2"/>
  <c r="AS560" i="2"/>
  <c r="AR560" i="2"/>
  <c r="AU558" i="2"/>
  <c r="AT558" i="2"/>
  <c r="AS558" i="2"/>
  <c r="AR558" i="2"/>
  <c r="AU556" i="2"/>
  <c r="AT556" i="2"/>
  <c r="AS556" i="2"/>
  <c r="AR556" i="2"/>
  <c r="AU554" i="2"/>
  <c r="AT554" i="2"/>
  <c r="AS554" i="2"/>
  <c r="AR554" i="2"/>
  <c r="AU552" i="2"/>
  <c r="AT552" i="2"/>
  <c r="AS552" i="2"/>
  <c r="AR552" i="2"/>
  <c r="AU550" i="2"/>
  <c r="AT550" i="2"/>
  <c r="AS550" i="2"/>
  <c r="AR550" i="2"/>
  <c r="AU548" i="2"/>
  <c r="AT548" i="2"/>
  <c r="AS548" i="2"/>
  <c r="AR548" i="2"/>
  <c r="AU545" i="2"/>
  <c r="AT545" i="2"/>
  <c r="AS545" i="2"/>
  <c r="AR545" i="2"/>
  <c r="AU542" i="2"/>
  <c r="AT542" i="2"/>
  <c r="AS542" i="2"/>
  <c r="AR542" i="2"/>
  <c r="AU540" i="2"/>
  <c r="AT540" i="2"/>
  <c r="AS540" i="2"/>
  <c r="AR540" i="2"/>
  <c r="AU538" i="2"/>
  <c r="AT538" i="2"/>
  <c r="AS538" i="2"/>
  <c r="AR538" i="2"/>
  <c r="AU536" i="2"/>
  <c r="AT536" i="2"/>
  <c r="AS536" i="2"/>
  <c r="AR536" i="2"/>
  <c r="AU534" i="2"/>
  <c r="AT534" i="2"/>
  <c r="AS534" i="2"/>
  <c r="AR534" i="2"/>
  <c r="AU532" i="2"/>
  <c r="AT532" i="2"/>
  <c r="AS532" i="2"/>
  <c r="AR532" i="2"/>
  <c r="AU530" i="2"/>
  <c r="AT530" i="2"/>
  <c r="AS530" i="2"/>
  <c r="AR530" i="2"/>
  <c r="AU528" i="2"/>
  <c r="AT528" i="2"/>
  <c r="AS528" i="2"/>
  <c r="AR528" i="2"/>
  <c r="AU526" i="2"/>
  <c r="AT526" i="2"/>
  <c r="AS526" i="2"/>
  <c r="AR526" i="2"/>
  <c r="AU524" i="2"/>
  <c r="AT524" i="2"/>
  <c r="AS524" i="2"/>
  <c r="AR524" i="2"/>
  <c r="AU522" i="2"/>
  <c r="AT522" i="2"/>
  <c r="AS522" i="2"/>
  <c r="AR522" i="2"/>
  <c r="AU520" i="2"/>
  <c r="AT520" i="2"/>
  <c r="AS520" i="2"/>
  <c r="AR520" i="2"/>
  <c r="AU518" i="2"/>
  <c r="AT518" i="2"/>
  <c r="AS518" i="2"/>
  <c r="AR518" i="2"/>
  <c r="AU516" i="2"/>
  <c r="AT516" i="2"/>
  <c r="AS516" i="2"/>
  <c r="AR516" i="2"/>
  <c r="AU514" i="2"/>
  <c r="AT514" i="2"/>
  <c r="AS514" i="2"/>
  <c r="AR514" i="2"/>
  <c r="AU512" i="2"/>
  <c r="AT512" i="2"/>
  <c r="AS512" i="2"/>
  <c r="AR512" i="2"/>
  <c r="AU510" i="2"/>
  <c r="AT510" i="2"/>
  <c r="AS510" i="2"/>
  <c r="AR510" i="2"/>
  <c r="AU508" i="2"/>
  <c r="AT508" i="2"/>
  <c r="AS508" i="2"/>
  <c r="AR508" i="2"/>
  <c r="AU506" i="2"/>
  <c r="AT506" i="2"/>
  <c r="AS506" i="2"/>
  <c r="AR506" i="2"/>
  <c r="AU503" i="2"/>
  <c r="AT503" i="2"/>
  <c r="AS503" i="2"/>
  <c r="AR503" i="2"/>
  <c r="AU500" i="2"/>
  <c r="AT500" i="2"/>
  <c r="AS500" i="2"/>
  <c r="AR500" i="2"/>
  <c r="AU497" i="2"/>
  <c r="AT497" i="2"/>
  <c r="AS497" i="2"/>
  <c r="AR497" i="2"/>
  <c r="AU494" i="2"/>
  <c r="AT494" i="2"/>
  <c r="AS494" i="2"/>
  <c r="AR494" i="2"/>
  <c r="AU491" i="2"/>
  <c r="AT491" i="2"/>
  <c r="AS491" i="2"/>
  <c r="AR491" i="2"/>
  <c r="AU488" i="2"/>
  <c r="AT488" i="2"/>
  <c r="AS488" i="2"/>
  <c r="AR488" i="2"/>
  <c r="AU485" i="2"/>
  <c r="AT485" i="2"/>
  <c r="AS485" i="2"/>
  <c r="AR485" i="2"/>
  <c r="AU482" i="2"/>
  <c r="AT482" i="2"/>
  <c r="AS482" i="2"/>
  <c r="AR482" i="2"/>
  <c r="AU479" i="2"/>
  <c r="AT479" i="2"/>
  <c r="AS479" i="2"/>
  <c r="AR479" i="2"/>
  <c r="AU476" i="2"/>
  <c r="AT476" i="2"/>
  <c r="AS476" i="2"/>
  <c r="AR476" i="2"/>
  <c r="AU473" i="2"/>
  <c r="AT473" i="2"/>
  <c r="AS473" i="2"/>
  <c r="AR473" i="2"/>
  <c r="AU470" i="2"/>
  <c r="AT470" i="2"/>
  <c r="AS470" i="2"/>
  <c r="AR470" i="2"/>
  <c r="AU467" i="2"/>
  <c r="AT467" i="2"/>
  <c r="AS467" i="2"/>
  <c r="AR467" i="2"/>
  <c r="AU464" i="2"/>
  <c r="AT464" i="2"/>
  <c r="AS464" i="2"/>
  <c r="AR464" i="2"/>
  <c r="AU461" i="2"/>
  <c r="AT461" i="2"/>
  <c r="AS461" i="2"/>
  <c r="AR461" i="2"/>
  <c r="AU458" i="2"/>
  <c r="AT458" i="2"/>
  <c r="AS458" i="2"/>
  <c r="AR458" i="2"/>
  <c r="AU455" i="2"/>
  <c r="AT455" i="2"/>
  <c r="AS455" i="2"/>
  <c r="AR455" i="2"/>
  <c r="AU452" i="2"/>
  <c r="AT452" i="2"/>
  <c r="AS452" i="2"/>
  <c r="AR452" i="2"/>
  <c r="AU449" i="2"/>
  <c r="AT449" i="2"/>
  <c r="AS449" i="2"/>
  <c r="AR449" i="2"/>
  <c r="AU446" i="2"/>
  <c r="AT446" i="2"/>
  <c r="AS446" i="2"/>
  <c r="AR446" i="2"/>
  <c r="AU443" i="2"/>
  <c r="AT443" i="2"/>
  <c r="AS443" i="2"/>
  <c r="AR443" i="2"/>
  <c r="AU441" i="2"/>
  <c r="AT441" i="2"/>
  <c r="AS441" i="2"/>
  <c r="AR441" i="2"/>
  <c r="AU439" i="2"/>
  <c r="AT439" i="2"/>
  <c r="AS439" i="2"/>
  <c r="AR439" i="2"/>
  <c r="AU437" i="2"/>
  <c r="AT437" i="2"/>
  <c r="AS437" i="2"/>
  <c r="AR437" i="2"/>
  <c r="AU435" i="2"/>
  <c r="AT435" i="2"/>
  <c r="AS435" i="2"/>
  <c r="AR435" i="2"/>
  <c r="AU433" i="2"/>
  <c r="AT433" i="2"/>
  <c r="AS433" i="2"/>
  <c r="AR433" i="2"/>
  <c r="AU431" i="2"/>
  <c r="AT431" i="2"/>
  <c r="AS431" i="2"/>
  <c r="AR431" i="2"/>
  <c r="AU429" i="2"/>
  <c r="AT429" i="2"/>
  <c r="AS429" i="2"/>
  <c r="AR429" i="2"/>
  <c r="AU427" i="2"/>
  <c r="AT427" i="2"/>
  <c r="AS427" i="2"/>
  <c r="AR427" i="2"/>
  <c r="AU425" i="2"/>
  <c r="AT425" i="2"/>
  <c r="AS425" i="2"/>
  <c r="AR425" i="2"/>
  <c r="AU423" i="2"/>
  <c r="AT423" i="2"/>
  <c r="AS423" i="2"/>
  <c r="AR423" i="2"/>
  <c r="AU421" i="2"/>
  <c r="AT421" i="2"/>
  <c r="AS421" i="2"/>
  <c r="AR421" i="2"/>
  <c r="AU419" i="2"/>
  <c r="AT419" i="2"/>
  <c r="AS419" i="2"/>
  <c r="AR419" i="2"/>
  <c r="AU417" i="2"/>
  <c r="AT417" i="2"/>
  <c r="AS417" i="2"/>
  <c r="AR417" i="2"/>
  <c r="AU415" i="2"/>
  <c r="AT415" i="2"/>
  <c r="AS415" i="2"/>
  <c r="AR415" i="2"/>
  <c r="AU413" i="2"/>
  <c r="AT413" i="2"/>
  <c r="AS413" i="2"/>
  <c r="AR413" i="2"/>
  <c r="AU411" i="2"/>
  <c r="AT411" i="2"/>
  <c r="AS411" i="2"/>
  <c r="AR411" i="2"/>
  <c r="AU409" i="2"/>
  <c r="AT409" i="2"/>
  <c r="AS409" i="2"/>
  <c r="AR409" i="2"/>
  <c r="AU406" i="2"/>
  <c r="AT406" i="2"/>
  <c r="AS406" i="2"/>
  <c r="AR406" i="2"/>
  <c r="AU403" i="2"/>
  <c r="AT403" i="2"/>
  <c r="AS403" i="2"/>
  <c r="AR403" i="2"/>
  <c r="AU400" i="2"/>
  <c r="AT400" i="2"/>
  <c r="AS400" i="2"/>
  <c r="AR400" i="2"/>
  <c r="AU397" i="2"/>
  <c r="AT397" i="2"/>
  <c r="AS397" i="2"/>
  <c r="AR397" i="2"/>
  <c r="AU394" i="2"/>
  <c r="AT394" i="2"/>
  <c r="AS394" i="2"/>
  <c r="AR394" i="2"/>
  <c r="AU391" i="2"/>
  <c r="AT391" i="2"/>
  <c r="AS391" i="2"/>
  <c r="AR391" i="2"/>
  <c r="AU388" i="2"/>
  <c r="AT388" i="2"/>
  <c r="AS388" i="2"/>
  <c r="AR388" i="2"/>
  <c r="AU385" i="2"/>
  <c r="AT385" i="2"/>
  <c r="AS385" i="2"/>
  <c r="AR385" i="2"/>
  <c r="AU382" i="2"/>
  <c r="AT382" i="2"/>
  <c r="AS382" i="2"/>
  <c r="AR382" i="2"/>
  <c r="AU379" i="2"/>
  <c r="AT379" i="2"/>
  <c r="AS379" i="2"/>
  <c r="AR379" i="2"/>
  <c r="AU377" i="2"/>
  <c r="AT377" i="2"/>
  <c r="AS377" i="2"/>
  <c r="AR377" i="2"/>
  <c r="AU375" i="2"/>
  <c r="AT375" i="2"/>
  <c r="AS375" i="2"/>
  <c r="AR375" i="2"/>
  <c r="AU373" i="2"/>
  <c r="AT373" i="2"/>
  <c r="AS373" i="2"/>
  <c r="AR373" i="2"/>
  <c r="AU371" i="2"/>
  <c r="AT371" i="2"/>
  <c r="AS371" i="2"/>
  <c r="AR371" i="2"/>
  <c r="AU369" i="2"/>
  <c r="AT369" i="2"/>
  <c r="AS369" i="2"/>
  <c r="AR369" i="2"/>
  <c r="AU366" i="2"/>
  <c r="AT366" i="2"/>
  <c r="AS366" i="2"/>
  <c r="AR366" i="2"/>
  <c r="AU364" i="2"/>
  <c r="AT364" i="2"/>
  <c r="AS364" i="2"/>
  <c r="AR364" i="2"/>
  <c r="AU362" i="2"/>
  <c r="AT362" i="2"/>
  <c r="AS362" i="2"/>
  <c r="AR362" i="2"/>
  <c r="AU360" i="2"/>
  <c r="AT360" i="2"/>
  <c r="AS360" i="2"/>
  <c r="AR360" i="2"/>
  <c r="AU358" i="2"/>
  <c r="AT358" i="2"/>
  <c r="AS358" i="2"/>
  <c r="AR358" i="2"/>
  <c r="AU356" i="2"/>
  <c r="AT356" i="2"/>
  <c r="AS356" i="2"/>
  <c r="AR356" i="2"/>
  <c r="AU354" i="2"/>
  <c r="AT354" i="2"/>
  <c r="AS354" i="2"/>
  <c r="AR354" i="2"/>
  <c r="AU352" i="2"/>
  <c r="AT352" i="2"/>
  <c r="AS352" i="2"/>
  <c r="AR352" i="2"/>
  <c r="AU350" i="2"/>
  <c r="AT350" i="2"/>
  <c r="AS350" i="2"/>
  <c r="AR350" i="2"/>
  <c r="AU347" i="2"/>
  <c r="AT347" i="2"/>
  <c r="AS347" i="2"/>
  <c r="AR347" i="2"/>
  <c r="AU344" i="2"/>
  <c r="AT344" i="2"/>
  <c r="AS344" i="2"/>
  <c r="AR344" i="2"/>
  <c r="AU341" i="2"/>
  <c r="AT341" i="2"/>
  <c r="AS341" i="2"/>
  <c r="AR341" i="2"/>
  <c r="AU338" i="2"/>
  <c r="AT338" i="2"/>
  <c r="AS338" i="2"/>
  <c r="AR338" i="2"/>
  <c r="AU335" i="2"/>
  <c r="AT335" i="2"/>
  <c r="AS335" i="2"/>
  <c r="AR335" i="2"/>
  <c r="AU332" i="2"/>
  <c r="AT332" i="2"/>
  <c r="AS332" i="2"/>
  <c r="AR332" i="2"/>
  <c r="AU329" i="2"/>
  <c r="AT329" i="2"/>
  <c r="AS329" i="2"/>
  <c r="AR329" i="2"/>
  <c r="AU326" i="2"/>
  <c r="AT326" i="2"/>
  <c r="AS326" i="2"/>
  <c r="AR326" i="2"/>
  <c r="AU323" i="2"/>
  <c r="AT323" i="2"/>
  <c r="AS323" i="2"/>
  <c r="AR323" i="2"/>
  <c r="AU320" i="2"/>
  <c r="AT320" i="2"/>
  <c r="AS320" i="2"/>
  <c r="AR320" i="2"/>
  <c r="AU317" i="2"/>
  <c r="AT317" i="2"/>
  <c r="AS317" i="2"/>
  <c r="AR317" i="2"/>
  <c r="AU314" i="2"/>
  <c r="AT314" i="2"/>
  <c r="AS314" i="2"/>
  <c r="AR314" i="2"/>
  <c r="AU311" i="2"/>
  <c r="AT311" i="2"/>
  <c r="AS311" i="2"/>
  <c r="AR311" i="2"/>
  <c r="AU308" i="2"/>
  <c r="AT308" i="2"/>
  <c r="AS308" i="2"/>
  <c r="AR308" i="2"/>
  <c r="AU305" i="2"/>
  <c r="AT305" i="2"/>
  <c r="AS305" i="2"/>
  <c r="AR305" i="2"/>
  <c r="AU302" i="2"/>
  <c r="AT302" i="2"/>
  <c r="AS302" i="2"/>
  <c r="AR302" i="2"/>
  <c r="AU299" i="2"/>
  <c r="AT299" i="2"/>
  <c r="AS299" i="2"/>
  <c r="AR299" i="2"/>
  <c r="AU297" i="2"/>
  <c r="AT297" i="2"/>
  <c r="AS297" i="2"/>
  <c r="AR297" i="2"/>
  <c r="AU295" i="2"/>
  <c r="AT295" i="2"/>
  <c r="AS295" i="2"/>
  <c r="AR295" i="2"/>
  <c r="AU293" i="2"/>
  <c r="AT293" i="2"/>
  <c r="AS293" i="2"/>
  <c r="AR293" i="2"/>
  <c r="AU291" i="2"/>
  <c r="AT291" i="2"/>
  <c r="AS291" i="2"/>
  <c r="AR291" i="2"/>
  <c r="AU289" i="2"/>
  <c r="AT289" i="2"/>
  <c r="AS289" i="2"/>
  <c r="AR289" i="2"/>
  <c r="AU287" i="2"/>
  <c r="AT287" i="2"/>
  <c r="AS287" i="2"/>
  <c r="AR287" i="2"/>
  <c r="AU284" i="2"/>
  <c r="AT284" i="2"/>
  <c r="AS284" i="2"/>
  <c r="AR284" i="2"/>
  <c r="AU281" i="2"/>
  <c r="AT281" i="2"/>
  <c r="AS281" i="2"/>
  <c r="AR281" i="2"/>
  <c r="AU278" i="2"/>
  <c r="AT278" i="2"/>
  <c r="AS278" i="2"/>
  <c r="AR278" i="2"/>
  <c r="AU275" i="2"/>
  <c r="AT275" i="2"/>
  <c r="AS275" i="2"/>
  <c r="AR275" i="2"/>
  <c r="AU272" i="2"/>
  <c r="AT272" i="2"/>
  <c r="AS272" i="2"/>
  <c r="AR272" i="2"/>
  <c r="AU269" i="2"/>
  <c r="AT269" i="2"/>
  <c r="AS269" i="2"/>
  <c r="AR269" i="2"/>
  <c r="AU266" i="2"/>
  <c r="AT266" i="2"/>
  <c r="AS266" i="2"/>
  <c r="AR266" i="2"/>
  <c r="AU263" i="2"/>
  <c r="AT263" i="2"/>
  <c r="AS263" i="2"/>
  <c r="AR263" i="2"/>
  <c r="AU260" i="2"/>
  <c r="AT260" i="2"/>
  <c r="AS260" i="2"/>
  <c r="AR260" i="2"/>
  <c r="AU257" i="2"/>
  <c r="AT257" i="2"/>
  <c r="AS257" i="2"/>
  <c r="AR257" i="2"/>
  <c r="AU254" i="2"/>
  <c r="AT254" i="2"/>
  <c r="AS254" i="2"/>
  <c r="AR254" i="2"/>
  <c r="AU251" i="2"/>
  <c r="AT251" i="2"/>
  <c r="AS251" i="2"/>
  <c r="AR251" i="2"/>
  <c r="AU248" i="2"/>
  <c r="AT248" i="2"/>
  <c r="AS248" i="2"/>
  <c r="AR248" i="2"/>
  <c r="AU245" i="2"/>
  <c r="AT245" i="2"/>
  <c r="AS245" i="2"/>
  <c r="AR245" i="2"/>
  <c r="AU242" i="2"/>
  <c r="AT242" i="2"/>
  <c r="AS242" i="2"/>
  <c r="AR242" i="2"/>
  <c r="AU239" i="2"/>
  <c r="AT239" i="2"/>
  <c r="AS239" i="2"/>
  <c r="AR239" i="2"/>
  <c r="AU236" i="2"/>
  <c r="AT236" i="2"/>
  <c r="AS236" i="2"/>
  <c r="AR236" i="2"/>
  <c r="AU233" i="2"/>
  <c r="AT233" i="2"/>
  <c r="AS233" i="2"/>
  <c r="AR233" i="2"/>
  <c r="AU230" i="2"/>
  <c r="AT230" i="2"/>
  <c r="AS230" i="2"/>
  <c r="AR230" i="2"/>
  <c r="AU228" i="2"/>
  <c r="AT228" i="2"/>
  <c r="AS228" i="2"/>
  <c r="AR228" i="2"/>
  <c r="AU226" i="2"/>
  <c r="AT226" i="2"/>
  <c r="AS226" i="2"/>
  <c r="AR226" i="2"/>
  <c r="AU224" i="2"/>
  <c r="AT224" i="2"/>
  <c r="AS224" i="2"/>
  <c r="AR224" i="2"/>
  <c r="AU222" i="2"/>
  <c r="AT222" i="2"/>
  <c r="AS222" i="2"/>
  <c r="AR222" i="2"/>
  <c r="AU220" i="2"/>
  <c r="AT220" i="2"/>
  <c r="AS220" i="2"/>
  <c r="AR220" i="2"/>
  <c r="AU218" i="2"/>
  <c r="AT218" i="2"/>
  <c r="AS218" i="2"/>
  <c r="AR218" i="2"/>
  <c r="AU216" i="2"/>
  <c r="AT216" i="2"/>
  <c r="AS216" i="2"/>
  <c r="AR216" i="2"/>
  <c r="AU214" i="2"/>
  <c r="AT214" i="2"/>
  <c r="AS214" i="2"/>
  <c r="AR214" i="2"/>
  <c r="AU212" i="2"/>
  <c r="AT212" i="2"/>
  <c r="AS212" i="2"/>
  <c r="AR212" i="2"/>
  <c r="AU210" i="2"/>
  <c r="AT210" i="2"/>
  <c r="AS210" i="2"/>
  <c r="AR210" i="2"/>
  <c r="AU208" i="2"/>
  <c r="AT208" i="2"/>
  <c r="AS208" i="2"/>
  <c r="AR208" i="2"/>
  <c r="AU206" i="2"/>
  <c r="AT206" i="2"/>
  <c r="AS206" i="2"/>
  <c r="AR206" i="2"/>
  <c r="AU204" i="2"/>
  <c r="AT204" i="2"/>
  <c r="AS204" i="2"/>
  <c r="AR204" i="2"/>
  <c r="AU202" i="2"/>
  <c r="AT202" i="2"/>
  <c r="AS202" i="2"/>
  <c r="AR202" i="2"/>
  <c r="AU200" i="2"/>
  <c r="AT200" i="2"/>
  <c r="AS200" i="2"/>
  <c r="AR200" i="2"/>
  <c r="AU198" i="2"/>
  <c r="AT198" i="2"/>
  <c r="AS198" i="2"/>
  <c r="AR198" i="2"/>
  <c r="AU196" i="2"/>
  <c r="AT196" i="2"/>
  <c r="AS196" i="2"/>
  <c r="AR196" i="2"/>
  <c r="AU194" i="2"/>
  <c r="AT194" i="2"/>
  <c r="AS194" i="2"/>
  <c r="AR194" i="2"/>
  <c r="AU192" i="2"/>
  <c r="AT192" i="2"/>
  <c r="AS192" i="2"/>
  <c r="AR192" i="2"/>
  <c r="AU190" i="2"/>
  <c r="AT190" i="2"/>
  <c r="AS190" i="2"/>
  <c r="AR190" i="2"/>
  <c r="AU188" i="2"/>
  <c r="AT188" i="2"/>
  <c r="AS188" i="2"/>
  <c r="AR188" i="2"/>
  <c r="AU186" i="2"/>
  <c r="AT186" i="2"/>
  <c r="AS186" i="2"/>
  <c r="AR186" i="2"/>
  <c r="AU184" i="2"/>
  <c r="AT184" i="2"/>
  <c r="AS184" i="2"/>
  <c r="AR184" i="2"/>
  <c r="AU182" i="2"/>
  <c r="AT182" i="2"/>
  <c r="AS182" i="2"/>
  <c r="AR182" i="2"/>
  <c r="AU180" i="2"/>
  <c r="AT180" i="2"/>
  <c r="AS180" i="2"/>
  <c r="AR180" i="2"/>
  <c r="AU178" i="2"/>
  <c r="AT178" i="2"/>
  <c r="AS178" i="2"/>
  <c r="AR178" i="2"/>
  <c r="AU176" i="2"/>
  <c r="AT176" i="2"/>
  <c r="AS176" i="2"/>
  <c r="AR176" i="2"/>
  <c r="AU174" i="2"/>
  <c r="AT174" i="2"/>
  <c r="AS174" i="2"/>
  <c r="AR174" i="2"/>
  <c r="AU171" i="2"/>
  <c r="AT171" i="2"/>
  <c r="AS171" i="2"/>
  <c r="AR171" i="2"/>
  <c r="AU168" i="2"/>
  <c r="AT168" i="2"/>
  <c r="AS168" i="2"/>
  <c r="AR168" i="2"/>
  <c r="AU165" i="2"/>
  <c r="AT165" i="2"/>
  <c r="AS165" i="2"/>
  <c r="AR165" i="2"/>
  <c r="AU162" i="2"/>
  <c r="AT162" i="2"/>
  <c r="AS162" i="2"/>
  <c r="AR162" i="2"/>
  <c r="AU159" i="2"/>
  <c r="AT159" i="2"/>
  <c r="AS159" i="2"/>
  <c r="AR159" i="2"/>
  <c r="AU156" i="2"/>
  <c r="AT156" i="2"/>
  <c r="AS156" i="2"/>
  <c r="AR156" i="2"/>
  <c r="AU153" i="2"/>
  <c r="AT153" i="2"/>
  <c r="AS153" i="2"/>
  <c r="AR153" i="2"/>
  <c r="AU150" i="2"/>
  <c r="AT150" i="2"/>
  <c r="AS150" i="2"/>
  <c r="AR150" i="2"/>
  <c r="AU147" i="2"/>
  <c r="AT147" i="2"/>
  <c r="AS147" i="2"/>
  <c r="AR147" i="2"/>
  <c r="AU144" i="2"/>
  <c r="AT144" i="2"/>
  <c r="AS144" i="2"/>
  <c r="AR144" i="2"/>
  <c r="AU142" i="2"/>
  <c r="AT142" i="2"/>
  <c r="AS142" i="2"/>
  <c r="AR142" i="2"/>
  <c r="AU140" i="2"/>
  <c r="AT140" i="2"/>
  <c r="AS140" i="2"/>
  <c r="AR140" i="2"/>
  <c r="AU138" i="2"/>
  <c r="AT138" i="2"/>
  <c r="AS138" i="2"/>
  <c r="AR138" i="2"/>
  <c r="AU136" i="2"/>
  <c r="AT136" i="2"/>
  <c r="AS136" i="2"/>
  <c r="AR136" i="2"/>
  <c r="AU134" i="2"/>
  <c r="AT134" i="2"/>
  <c r="AS134" i="2"/>
  <c r="AR134" i="2"/>
  <c r="AU132" i="2"/>
  <c r="AT132" i="2"/>
  <c r="AS132" i="2"/>
  <c r="AR132" i="2"/>
  <c r="AU130" i="2"/>
  <c r="AT130" i="2"/>
  <c r="AS130" i="2"/>
  <c r="AR130" i="2"/>
  <c r="AU128" i="2"/>
  <c r="AT128" i="2"/>
  <c r="AS128" i="2"/>
  <c r="AR128" i="2"/>
  <c r="AU125" i="2"/>
  <c r="AT125" i="2"/>
  <c r="AS125" i="2"/>
  <c r="AR125" i="2"/>
  <c r="AU122" i="2"/>
  <c r="AT122" i="2"/>
  <c r="AS122" i="2"/>
  <c r="AR122" i="2"/>
  <c r="F115" i="2"/>
  <c r="F113" i="2"/>
  <c r="E111" i="2"/>
  <c r="F91" i="2"/>
  <c r="F89" i="2"/>
  <c r="E87" i="2"/>
  <c r="E21" i="2"/>
  <c r="E18" i="2"/>
  <c r="F92" i="2" s="1"/>
  <c r="E85" i="2"/>
  <c r="AW956" i="2"/>
  <c r="AW902" i="2"/>
  <c r="AW836" i="2"/>
  <c r="AW793" i="2"/>
  <c r="AW140" i="2"/>
  <c r="AW942" i="2"/>
  <c r="AW779" i="2"/>
  <c r="AW713" i="2"/>
  <c r="AW635" i="2"/>
  <c r="AW360" i="2"/>
  <c r="AW128" i="2"/>
  <c r="AW969" i="2"/>
  <c r="AW918" i="2"/>
  <c r="AW890" i="2"/>
  <c r="AW566" i="2"/>
  <c r="AW516" i="2"/>
  <c r="AW945" i="2"/>
  <c r="AW840" i="2"/>
  <c r="AW705" i="2"/>
  <c r="AW638" i="2"/>
  <c r="AW570" i="2"/>
  <c r="AW550" i="2"/>
  <c r="AW476" i="2"/>
  <c r="AW289" i="2"/>
  <c r="AW941" i="2"/>
  <c r="AW783" i="2"/>
  <c r="AW730" i="2"/>
  <c r="AW520" i="2"/>
  <c r="AW171" i="2"/>
  <c r="AW696" i="2"/>
  <c r="AW587" i="2"/>
  <c r="AW485" i="2"/>
  <c r="AW233" i="2"/>
  <c r="AW960" i="2"/>
  <c r="AW257" i="2"/>
  <c r="AW917" i="2"/>
  <c r="AW903" i="2"/>
  <c r="AW763" i="2"/>
  <c r="AW914" i="2"/>
  <c r="AW787" i="2"/>
  <c r="AW707" i="2"/>
  <c r="AW626" i="2"/>
  <c r="AW190" i="2"/>
  <c r="AW999" i="2"/>
  <c r="AW886" i="2"/>
  <c r="AW364" i="2"/>
  <c r="AW263" i="2"/>
  <c r="AW884" i="2"/>
  <c r="AW671" i="2"/>
  <c r="AW385" i="2"/>
  <c r="AW254" i="2"/>
  <c r="AW721" i="2"/>
  <c r="AW676" i="2"/>
  <c r="AW614" i="2"/>
  <c r="AW153" i="2"/>
  <c r="AW880" i="2"/>
  <c r="AW852" i="2"/>
  <c r="AW685" i="2"/>
  <c r="AW556" i="2"/>
  <c r="AW467" i="2"/>
  <c r="AW198" i="2"/>
  <c r="AW964" i="2"/>
  <c r="AW715" i="2"/>
  <c r="AW968" i="2"/>
  <c r="AW938" i="2"/>
  <c r="AW912" i="2"/>
  <c r="AW848" i="2"/>
  <c r="AW724" i="2"/>
  <c r="AW682" i="2"/>
  <c r="AW620" i="2"/>
  <c r="AW488" i="2"/>
  <c r="AW297" i="2"/>
  <c r="AW202" i="2"/>
  <c r="AW932" i="2"/>
  <c r="AW669" i="2"/>
  <c r="AW413" i="2"/>
  <c r="BH154" i="3"/>
  <c r="BH152" i="3"/>
  <c r="BH146" i="3"/>
  <c r="AW411" i="2"/>
  <c r="AW335" i="2"/>
  <c r="AW995" i="2"/>
  <c r="AW921" i="2"/>
  <c r="AW823" i="2"/>
  <c r="AW542" i="2"/>
  <c r="AW552" i="2"/>
  <c r="AW470" i="2"/>
  <c r="AW425" i="2"/>
  <c r="AW944" i="2"/>
  <c r="AW888" i="2"/>
  <c r="AW761" i="2"/>
  <c r="AW421" i="2"/>
  <c r="AW305" i="2"/>
  <c r="AW194" i="2"/>
  <c r="AW923" i="2"/>
  <c r="AW864" i="2"/>
  <c r="AW821" i="2"/>
  <c r="AW602" i="2"/>
  <c r="BH162" i="3"/>
  <c r="AW850" i="2"/>
  <c r="AW811" i="2"/>
  <c r="AW184" i="2"/>
  <c r="AW965" i="2"/>
  <c r="AW870" i="2"/>
  <c r="AW132" i="2"/>
  <c r="AW844" i="2"/>
  <c r="AW733" i="2"/>
  <c r="AW623" i="2"/>
  <c r="AW497" i="2"/>
  <c r="AW382" i="2"/>
  <c r="AW278" i="2"/>
  <c r="AW134" i="2"/>
  <c r="AW958" i="2"/>
  <c r="AW925" i="2"/>
  <c r="AW854" i="2"/>
  <c r="AW617" i="2"/>
  <c r="AW593" i="2"/>
  <c r="AW558" i="2"/>
  <c r="AW524" i="2"/>
  <c r="AW452" i="2"/>
  <c r="AW260" i="2"/>
  <c r="AW997" i="2"/>
  <c r="AW946" i="2"/>
  <c r="AW901" i="2"/>
  <c r="AW858" i="2"/>
  <c r="AW813" i="2"/>
  <c r="AW765" i="2"/>
  <c r="AW656" i="2"/>
  <c r="AW439" i="2"/>
  <c r="AW192" i="2"/>
  <c r="AW692" i="2"/>
  <c r="AW464" i="2"/>
  <c r="AW435" i="2"/>
  <c r="AW332" i="2"/>
  <c r="AW136" i="2"/>
  <c r="AW977" i="2"/>
  <c r="AW926" i="2"/>
  <c r="AW911" i="2"/>
  <c r="AW898" i="2"/>
  <c r="AW742" i="2"/>
  <c r="AW700" i="2"/>
  <c r="AW641" i="2"/>
  <c r="AW530" i="2"/>
  <c r="AW377" i="2"/>
  <c r="AW147" i="2"/>
  <c r="AW860" i="2"/>
  <c r="AW825" i="2"/>
  <c r="AW727" i="2"/>
  <c r="AW572" i="2"/>
  <c r="AW403" i="2"/>
  <c r="BH191" i="3"/>
  <c r="BH170" i="3"/>
  <c r="BH138" i="3"/>
  <c r="BH174" i="3"/>
  <c r="BH136" i="3"/>
  <c r="AW777" i="2"/>
  <c r="AW125" i="2"/>
  <c r="AW653" i="2"/>
  <c r="AW356" i="2"/>
  <c r="AW993" i="2"/>
  <c r="AW878" i="2"/>
  <c r="AW400" i="2"/>
  <c r="AW781" i="2"/>
  <c r="AW759" i="2"/>
  <c r="AW458" i="2"/>
  <c r="AW338" i="2"/>
  <c r="AW939" i="2"/>
  <c r="AW817" i="2"/>
  <c r="AW532" i="2"/>
  <c r="AW437" i="2"/>
  <c r="AW717" i="2"/>
  <c r="AW580" i="2"/>
  <c r="AW510" i="2"/>
  <c r="AW354" i="2"/>
  <c r="AW239" i="2"/>
  <c r="AW206" i="2"/>
  <c r="AW142" i="2"/>
  <c r="AW935" i="2"/>
  <c r="AW688" i="2"/>
  <c r="AW574" i="2"/>
  <c r="AW508" i="2"/>
  <c r="AW809" i="2"/>
  <c r="AW596" i="2"/>
  <c r="AW293" i="2"/>
  <c r="BH176" i="3"/>
  <c r="BH157" i="3"/>
  <c r="AW937" i="2"/>
  <c r="AW769" i="2"/>
  <c r="AW350" i="2"/>
  <c r="AW216" i="2"/>
  <c r="AW775" i="2"/>
  <c r="AW608" i="2"/>
  <c r="AW281" i="2"/>
  <c r="AW138" i="2"/>
  <c r="AW856" i="2"/>
  <c r="AW397" i="2"/>
  <c r="AW272" i="2"/>
  <c r="AW896" i="2"/>
  <c r="AW745" i="2"/>
  <c r="AW605" i="2"/>
  <c r="AW545" i="2"/>
  <c r="AW291" i="2"/>
  <c r="AW931" i="2"/>
  <c r="AW874" i="2"/>
  <c r="AW767" i="2"/>
  <c r="AW371" i="2"/>
  <c r="AW210" i="2"/>
  <c r="AW1009" i="2"/>
  <c r="AW991" i="2"/>
  <c r="AW949" i="2"/>
  <c r="AW900" i="2"/>
  <c r="AW876" i="2"/>
  <c r="AW441" i="2"/>
  <c r="AW659" i="2"/>
  <c r="AW491" i="2"/>
  <c r="AW406" i="2"/>
  <c r="AW269" i="2"/>
  <c r="AW632" i="2"/>
  <c r="AW431" i="2"/>
  <c r="AW214" i="2"/>
  <c r="AW186" i="2"/>
  <c r="AW927" i="2"/>
  <c r="AW846" i="2"/>
  <c r="AW373" i="2"/>
  <c r="AW228" i="2"/>
  <c r="AW130" i="2"/>
  <c r="AW959" i="2"/>
  <c r="AW554" i="2"/>
  <c r="AW317" i="2"/>
  <c r="AW168" i="2"/>
  <c r="AW986" i="2"/>
  <c r="AW899" i="2"/>
  <c r="AW362" i="2"/>
  <c r="AW797" i="2"/>
  <c r="AW711" i="2"/>
  <c r="AW266" i="2"/>
  <c r="AW989" i="2"/>
  <c r="AW910" i="2"/>
  <c r="AW690" i="2"/>
  <c r="AW461" i="2"/>
  <c r="AW208" i="2"/>
  <c r="AW955" i="2"/>
  <c r="AW892" i="2"/>
  <c r="AW957" i="2"/>
  <c r="AW801" i="2"/>
  <c r="AW415" i="2"/>
  <c r="AW295" i="2"/>
  <c r="AW156" i="2"/>
  <c r="AW967" i="2"/>
  <c r="AW842" i="2"/>
  <c r="AW698" i="2"/>
  <c r="AW576" i="2"/>
  <c r="AW311" i="2"/>
  <c r="AW174" i="2"/>
  <c r="AW1011" i="2"/>
  <c r="AW242" i="2"/>
  <c r="AW665" i="2"/>
  <c r="AW514" i="2"/>
  <c r="AW455" i="2"/>
  <c r="AW1007" i="2"/>
  <c r="AW948" i="2"/>
  <c r="AW922" i="2"/>
  <c r="AW894" i="2"/>
  <c r="AW815" i="2"/>
  <c r="AW736" i="2"/>
  <c r="AW694" i="2"/>
  <c r="AW429" i="2"/>
  <c r="AW226" i="2"/>
  <c r="AW919" i="2"/>
  <c r="AW908" i="2"/>
  <c r="AW757" i="2"/>
  <c r="AW611" i="2"/>
  <c r="AW323" i="2"/>
  <c r="AW212" i="2"/>
  <c r="AW165" i="2"/>
  <c r="AW934" i="2"/>
  <c r="AW882" i="2"/>
  <c r="AW827" i="2"/>
  <c r="AW560" i="2"/>
  <c r="AW379" i="2"/>
  <c r="AW326" i="2"/>
  <c r="BH140" i="3"/>
  <c r="BH142" i="3"/>
  <c r="BH159" i="3"/>
  <c r="AW358" i="2"/>
  <c r="AW236" i="2"/>
  <c r="AW970" i="2"/>
  <c r="AW834" i="2"/>
  <c r="AW528" i="2"/>
  <c r="AW150" i="2"/>
  <c r="AW940" i="2"/>
  <c r="AW650" i="2"/>
  <c r="AW536" i="2"/>
  <c r="AW479" i="2"/>
  <c r="AW222" i="2"/>
  <c r="AW251" i="2"/>
  <c r="AW1001" i="2"/>
  <c r="AW947" i="2"/>
  <c r="AW872" i="2"/>
  <c r="AW578" i="2"/>
  <c r="AW344" i="2"/>
  <c r="AW915" i="2"/>
  <c r="AW807" i="2"/>
  <c r="AW548" i="2"/>
  <c r="AW754" i="2"/>
  <c r="AW667" i="2"/>
  <c r="AW564" i="2"/>
  <c r="AW540" i="2"/>
  <c r="AW494" i="2"/>
  <c r="AW284" i="2"/>
  <c r="AW709" i="2"/>
  <c r="AW449" i="2"/>
  <c r="AW962" i="2"/>
  <c r="AW799" i="2"/>
  <c r="AW506" i="2"/>
  <c r="AW419" i="2"/>
  <c r="AW196" i="2"/>
  <c r="AW473" i="2"/>
  <c r="AW188" i="2"/>
  <c r="AW920" i="2"/>
  <c r="AW299" i="2"/>
  <c r="BH196" i="3"/>
  <c r="BH182" i="3"/>
  <c r="BH133" i="3"/>
  <c r="BH164" i="3"/>
  <c r="AW928" i="2"/>
  <c r="AW862" i="2"/>
  <c r="AW789" i="2"/>
  <c r="AW482" i="2"/>
  <c r="AW433" i="2"/>
  <c r="AW200" i="2"/>
  <c r="AW144" i="2"/>
  <c r="AW961" i="2"/>
  <c r="AW936" i="2"/>
  <c r="AW751" i="2"/>
  <c r="AW673" i="2"/>
  <c r="AW629" i="2"/>
  <c r="AW907" i="2"/>
  <c r="AW748" i="2"/>
  <c r="AW590" i="2"/>
  <c r="AW522" i="2"/>
  <c r="AW417" i="2"/>
  <c r="AW954" i="2"/>
  <c r="AW904" i="2"/>
  <c r="AW662" i="2"/>
  <c r="AW526" i="2"/>
  <c r="AW446" i="2"/>
  <c r="AW308" i="2"/>
  <c r="AW974" i="2"/>
  <c r="AW951" i="2"/>
  <c r="AW868" i="2"/>
  <c r="AW719" i="2"/>
  <c r="AW512" i="2"/>
  <c r="AW352" i="2"/>
  <c r="AW204" i="2"/>
  <c r="AW180" i="2"/>
  <c r="AW930" i="2"/>
  <c r="AW906" i="2"/>
  <c r="AW584" i="2"/>
  <c r="AW302" i="2"/>
  <c r="AW275" i="2"/>
  <c r="AW122" i="2"/>
  <c r="AW950" i="2"/>
  <c r="AW795" i="2"/>
  <c r="AW394" i="2"/>
  <c r="AW314" i="2"/>
  <c r="AW1005" i="2"/>
  <c r="AW224" i="2"/>
  <c r="AW159" i="2"/>
  <c r="AW966" i="2"/>
  <c r="AW905" i="2"/>
  <c r="AW518" i="2"/>
  <c r="AW409" i="2"/>
  <c r="AW248" i="2"/>
  <c r="AW1003" i="2"/>
  <c r="AW916" i="2"/>
  <c r="AW391" i="2"/>
  <c r="AW838" i="2"/>
  <c r="AW803" i="2"/>
  <c r="AW375" i="2"/>
  <c r="BH194" i="3"/>
  <c r="BH198" i="3"/>
  <c r="BH166" i="3"/>
  <c r="BH184" i="3"/>
  <c r="BH172" i="3"/>
  <c r="AW971" i="2"/>
  <c r="AW176" i="2"/>
  <c r="AW953" i="2"/>
  <c r="AW933" i="2"/>
  <c r="AW703" i="2"/>
  <c r="AW582" i="2"/>
  <c r="AW388" i="2"/>
  <c r="AW924" i="2"/>
  <c r="AW500" i="2"/>
  <c r="AW341" i="2"/>
  <c r="AW230" i="2"/>
  <c r="AW983" i="2"/>
  <c r="AW943" i="2"/>
  <c r="AW866" i="2"/>
  <c r="AW791" i="2"/>
  <c r="AW562" i="2"/>
  <c r="AW245" i="2"/>
  <c r="AW178" i="2"/>
  <c r="AW913" i="2"/>
  <c r="AW568" i="2"/>
  <c r="AW503" i="2"/>
  <c r="AW423" i="2"/>
  <c r="AW329" i="2"/>
  <c r="AW162" i="2"/>
  <c r="AW771" i="2"/>
  <c r="AW679" i="2"/>
  <c r="AW443" i="2"/>
  <c r="AW366" i="2"/>
  <c r="AW182" i="2"/>
  <c r="AW773" i="2"/>
  <c r="BH149" i="3"/>
  <c r="AW805" i="2"/>
  <c r="AW427" i="2"/>
  <c r="AW220" i="2"/>
  <c r="AW909" i="2"/>
  <c r="AW739" i="2"/>
  <c r="AW287" i="2"/>
  <c r="BH180" i="3"/>
  <c r="BH186" i="3"/>
  <c r="AW829" i="2"/>
  <c r="AW647" i="2"/>
  <c r="AW538" i="2"/>
  <c r="AW929" i="2"/>
  <c r="AW320" i="2"/>
  <c r="AW819" i="2"/>
  <c r="AW599" i="2"/>
  <c r="AW369" i="2"/>
  <c r="AW980" i="2"/>
  <c r="AW785" i="2"/>
  <c r="AW644" i="2"/>
  <c r="AW534" i="2"/>
  <c r="AW218" i="2"/>
  <c r="AW963" i="2"/>
  <c r="AW347" i="2"/>
  <c r="AW832" i="2"/>
  <c r="BH188" i="3"/>
  <c r="BH144" i="3"/>
  <c r="BH178" i="3"/>
  <c r="BH131" i="3"/>
  <c r="F36" i="2" l="1"/>
  <c r="F35" i="2"/>
  <c r="F37" i="2"/>
  <c r="F34" i="2"/>
  <c r="AW121" i="2"/>
  <c r="AW952" i="2"/>
  <c r="BH130" i="3"/>
  <c r="BH135" i="3"/>
  <c r="O129" i="3"/>
  <c r="O134" i="3"/>
  <c r="M150" i="3"/>
  <c r="BH156" i="3"/>
  <c r="O155" i="3"/>
  <c r="Q160" i="3"/>
  <c r="Q129" i="3"/>
  <c r="Q134" i="3"/>
  <c r="O150" i="3"/>
  <c r="M155" i="3"/>
  <c r="Q155" i="3"/>
  <c r="O160" i="3"/>
  <c r="BH169" i="3"/>
  <c r="Q168" i="3"/>
  <c r="M129" i="3"/>
  <c r="M134" i="3"/>
  <c r="BH151" i="3"/>
  <c r="Q150" i="3"/>
  <c r="BH161" i="3"/>
  <c r="M160" i="3"/>
  <c r="M168" i="3"/>
  <c r="O168" i="3"/>
  <c r="BH181" i="3"/>
  <c r="M180" i="3"/>
  <c r="O180" i="3"/>
  <c r="Q180" i="3"/>
  <c r="BH193" i="3"/>
  <c r="M192" i="3"/>
  <c r="O192" i="3"/>
  <c r="Q192" i="3"/>
  <c r="BH148" i="3"/>
  <c r="BH190" i="3"/>
  <c r="BB136" i="3"/>
  <c r="BB152" i="3"/>
  <c r="BB146" i="3"/>
  <c r="BB138" i="3"/>
  <c r="BB164" i="3"/>
  <c r="BB149" i="3"/>
  <c r="BB162" i="3"/>
  <c r="BB154" i="3"/>
  <c r="BB159" i="3"/>
  <c r="BB133" i="3"/>
  <c r="BB166" i="3"/>
  <c r="F92" i="3"/>
  <c r="BB131" i="3"/>
  <c r="BB140" i="3"/>
  <c r="BB170" i="3"/>
  <c r="BB176" i="3"/>
  <c r="BB180" i="3"/>
  <c r="BB186" i="3"/>
  <c r="BB142" i="3"/>
  <c r="BB172" i="3"/>
  <c r="BB174" i="3"/>
  <c r="BB188" i="3"/>
  <c r="BB191" i="3"/>
  <c r="BB194" i="3"/>
  <c r="BB196" i="3"/>
  <c r="BB198" i="3"/>
  <c r="BB144" i="3"/>
  <c r="BB157" i="3"/>
  <c r="BB178" i="3"/>
  <c r="BB182" i="3"/>
  <c r="BB184" i="3"/>
  <c r="AQ275" i="2"/>
  <c r="AQ289" i="2"/>
  <c r="AQ308" i="2"/>
  <c r="AQ366" i="2"/>
  <c r="AQ385" i="2"/>
  <c r="AQ397" i="2"/>
  <c r="AQ421" i="2"/>
  <c r="AQ568" i="2"/>
  <c r="AQ578" i="2"/>
  <c r="AQ580" i="2"/>
  <c r="AQ593" i="2"/>
  <c r="AQ617" i="2"/>
  <c r="AQ623" i="2"/>
  <c r="AQ685" i="2"/>
  <c r="AQ745" i="2"/>
  <c r="AQ777" i="2"/>
  <c r="AQ823" i="2"/>
  <c r="AQ850" i="2"/>
  <c r="AQ876" i="2"/>
  <c r="AQ888" i="2"/>
  <c r="AQ912" i="2"/>
  <c r="AQ916" i="2"/>
  <c r="AQ922" i="2"/>
  <c r="AQ925" i="2"/>
  <c r="AQ926" i="2"/>
  <c r="AQ931" i="2"/>
  <c r="AQ999" i="2"/>
  <c r="AQ132" i="2"/>
  <c r="AQ136" i="2"/>
  <c r="AQ138" i="2"/>
  <c r="AQ153" i="2"/>
  <c r="AQ168" i="2"/>
  <c r="AQ180" i="2"/>
  <c r="AQ190" i="2"/>
  <c r="AQ196" i="2"/>
  <c r="AQ198" i="2"/>
  <c r="AQ210" i="2"/>
  <c r="AQ218" i="2"/>
  <c r="AQ220" i="2"/>
  <c r="AQ228" i="2"/>
  <c r="AQ293" i="2"/>
  <c r="AQ311" i="2"/>
  <c r="AQ320" i="2"/>
  <c r="AQ341" i="2"/>
  <c r="AQ388" i="2"/>
  <c r="AQ417" i="2"/>
  <c r="AQ419" i="2"/>
  <c r="AQ427" i="2"/>
  <c r="AQ435" i="2"/>
  <c r="AQ437" i="2"/>
  <c r="AQ441" i="2"/>
  <c r="AQ443" i="2"/>
  <c r="AQ449" i="2"/>
  <c r="AQ455" i="2"/>
  <c r="AQ458" i="2"/>
  <c r="AQ467" i="2"/>
  <c r="AQ485" i="2"/>
  <c r="AQ512" i="2"/>
  <c r="AQ520" i="2"/>
  <c r="AQ522" i="2"/>
  <c r="AQ608" i="2"/>
  <c r="AQ692" i="2"/>
  <c r="AQ694" i="2"/>
  <c r="AQ709" i="2"/>
  <c r="AQ717" i="2"/>
  <c r="AQ748" i="2"/>
  <c r="AQ765" i="2"/>
  <c r="AQ789" i="2"/>
  <c r="AQ805" i="2"/>
  <c r="AQ807" i="2"/>
  <c r="AQ821" i="2"/>
  <c r="AQ825" i="2"/>
  <c r="AQ842" i="2"/>
  <c r="AQ864" i="2"/>
  <c r="AQ890" i="2"/>
  <c r="AQ915" i="2"/>
  <c r="AQ937" i="2"/>
  <c r="AQ941" i="2"/>
  <c r="AQ943" i="2"/>
  <c r="AQ950" i="2"/>
  <c r="AQ958" i="2"/>
  <c r="AQ130" i="2"/>
  <c r="AQ134" i="2"/>
  <c r="AQ174" i="2"/>
  <c r="AQ182" i="2"/>
  <c r="AQ184" i="2"/>
  <c r="AQ186" i="2"/>
  <c r="AQ202" i="2"/>
  <c r="AQ216" i="2"/>
  <c r="AQ224" i="2"/>
  <c r="AQ236" i="2"/>
  <c r="AQ272" i="2"/>
  <c r="AQ291" i="2"/>
  <c r="AQ295" i="2"/>
  <c r="AQ356" i="2"/>
  <c r="AQ358" i="2"/>
  <c r="AQ375" i="2"/>
  <c r="AQ377" i="2"/>
  <c r="AQ452" i="2"/>
  <c r="AQ500" i="2"/>
  <c r="AQ558" i="2"/>
  <c r="AQ562" i="2"/>
  <c r="AQ566" i="2"/>
  <c r="AQ572" i="2"/>
  <c r="AQ576" i="2"/>
  <c r="AQ656" i="2"/>
  <c r="AQ665" i="2"/>
  <c r="AQ688" i="2"/>
  <c r="AQ698" i="2"/>
  <c r="AQ713" i="2"/>
  <c r="AQ882" i="2"/>
  <c r="AQ894" i="2"/>
  <c r="AQ902" i="2"/>
  <c r="AQ903" i="2"/>
  <c r="AQ906" i="2"/>
  <c r="AQ909" i="2"/>
  <c r="AQ945" i="2"/>
  <c r="AQ948" i="2"/>
  <c r="AQ953" i="2"/>
  <c r="AQ967" i="2"/>
  <c r="AQ977" i="2"/>
  <c r="AQ1011" i="2"/>
  <c r="AQ144" i="2"/>
  <c r="AQ171" i="2"/>
  <c r="AQ226" i="2"/>
  <c r="AQ233" i="2"/>
  <c r="AQ433" i="2"/>
  <c r="AQ470" i="2"/>
  <c r="AQ473" i="2"/>
  <c r="AQ476" i="2"/>
  <c r="AQ516" i="2"/>
  <c r="AQ518" i="2"/>
  <c r="AQ524" i="2"/>
  <c r="AQ545" i="2"/>
  <c r="AQ554" i="2"/>
  <c r="AQ560" i="2"/>
  <c r="AQ564" i="2"/>
  <c r="AQ570" i="2"/>
  <c r="AQ590" i="2"/>
  <c r="AQ653" i="2"/>
  <c r="AQ659" i="2"/>
  <c r="AQ667" i="2"/>
  <c r="AQ763" i="2"/>
  <c r="AQ773" i="2"/>
  <c r="AQ775" i="2"/>
  <c r="AQ781" i="2"/>
  <c r="AQ834" i="2"/>
  <c r="AQ872" i="2"/>
  <c r="AQ904" i="2"/>
  <c r="AQ928" i="2"/>
  <c r="AQ930" i="2"/>
  <c r="AQ933" i="2"/>
  <c r="AQ939" i="2"/>
  <c r="AQ942" i="2"/>
  <c r="AQ947" i="2"/>
  <c r="AQ956" i="2"/>
  <c r="AQ957" i="2"/>
  <c r="AQ965" i="2"/>
  <c r="AQ966" i="2"/>
  <c r="AQ980" i="2"/>
  <c r="AQ983" i="2"/>
  <c r="AQ986" i="2"/>
  <c r="AQ989" i="2"/>
  <c r="AQ991" i="2"/>
  <c r="AQ993" i="2"/>
  <c r="AQ995" i="2"/>
  <c r="AQ1005" i="2"/>
  <c r="AQ1007" i="2"/>
  <c r="AQ122" i="2"/>
  <c r="AQ128" i="2"/>
  <c r="AQ140" i="2"/>
  <c r="AQ156" i="2"/>
  <c r="AQ176" i="2"/>
  <c r="AQ192" i="2"/>
  <c r="AQ204" i="2"/>
  <c r="AQ206" i="2"/>
  <c r="AQ242" i="2"/>
  <c r="AQ269" i="2"/>
  <c r="AQ278" i="2"/>
  <c r="AQ287" i="2"/>
  <c r="AQ305" i="2"/>
  <c r="AQ329" i="2"/>
  <c r="AQ362" i="2"/>
  <c r="AQ379" i="2"/>
  <c r="AQ431" i="2"/>
  <c r="AQ446" i="2"/>
  <c r="AQ488" i="2"/>
  <c r="AQ497" i="2"/>
  <c r="AQ508" i="2"/>
  <c r="AQ528" i="2"/>
  <c r="AQ532" i="2"/>
  <c r="AQ536" i="2"/>
  <c r="AQ542" i="2"/>
  <c r="AQ556" i="2"/>
  <c r="AQ574" i="2"/>
  <c r="AQ582" i="2"/>
  <c r="AQ584" i="2"/>
  <c r="AQ599" i="2"/>
  <c r="AQ614" i="2"/>
  <c r="AQ626" i="2"/>
  <c r="AQ635" i="2"/>
  <c r="AQ671" i="2"/>
  <c r="AQ673" i="2"/>
  <c r="AQ700" i="2"/>
  <c r="AQ707" i="2"/>
  <c r="AQ719" i="2"/>
  <c r="AQ769" i="2"/>
  <c r="AQ787" i="2"/>
  <c r="AQ868" i="2"/>
  <c r="AQ884" i="2"/>
  <c r="AQ886" i="2"/>
  <c r="AQ900" i="2"/>
  <c r="AQ911" i="2"/>
  <c r="AQ919" i="2"/>
  <c r="AQ920" i="2"/>
  <c r="AQ934" i="2"/>
  <c r="AQ935" i="2"/>
  <c r="AQ951" i="2"/>
  <c r="AQ960" i="2"/>
  <c r="AQ125" i="2"/>
  <c r="AQ142" i="2"/>
  <c r="AQ147" i="2"/>
  <c r="AQ150" i="2"/>
  <c r="AQ159" i="2"/>
  <c r="AQ222" i="2"/>
  <c r="AQ281" i="2"/>
  <c r="AQ317" i="2"/>
  <c r="AQ411" i="2"/>
  <c r="AQ415" i="2"/>
  <c r="AQ423" i="2"/>
  <c r="AQ429" i="2"/>
  <c r="AQ482" i="2"/>
  <c r="AQ491" i="2"/>
  <c r="AQ506" i="2"/>
  <c r="AQ510" i="2"/>
  <c r="AQ526" i="2"/>
  <c r="AQ530" i="2"/>
  <c r="AQ552" i="2"/>
  <c r="AQ587" i="2"/>
  <c r="AQ602" i="2"/>
  <c r="AQ611" i="2"/>
  <c r="AQ620" i="2"/>
  <c r="AQ629" i="2"/>
  <c r="AQ632" i="2"/>
  <c r="AQ647" i="2"/>
  <c r="AQ650" i="2"/>
  <c r="AQ662" i="2"/>
  <c r="AQ676" i="2"/>
  <c r="AQ690" i="2"/>
  <c r="AQ705" i="2"/>
  <c r="AQ727" i="2"/>
  <c r="AQ739" i="2"/>
  <c r="AQ742" i="2"/>
  <c r="AQ751" i="2"/>
  <c r="AQ757" i="2"/>
  <c r="AQ771" i="2"/>
  <c r="AQ793" i="2"/>
  <c r="AQ815" i="2"/>
  <c r="AQ838" i="2"/>
  <c r="AQ856" i="2"/>
  <c r="AQ862" i="2"/>
  <c r="AQ870" i="2"/>
  <c r="AQ880" i="2"/>
  <c r="AQ910" i="2"/>
  <c r="AQ239" i="2"/>
  <c r="AQ251" i="2"/>
  <c r="AQ254" i="2"/>
  <c r="AQ263" i="2"/>
  <c r="AQ266" i="2"/>
  <c r="AQ284" i="2"/>
  <c r="AQ326" i="2"/>
  <c r="AQ332" i="2"/>
  <c r="AQ338" i="2"/>
  <c r="AQ350" i="2"/>
  <c r="AQ352" i="2"/>
  <c r="AQ354" i="2"/>
  <c r="AQ360" i="2"/>
  <c r="AQ382" i="2"/>
  <c r="AQ779" i="2"/>
  <c r="AQ795" i="2"/>
  <c r="AQ803" i="2"/>
  <c r="AQ809" i="2"/>
  <c r="AQ811" i="2"/>
  <c r="AQ813" i="2"/>
  <c r="AQ836" i="2"/>
  <c r="AQ844" i="2"/>
  <c r="AQ848" i="2"/>
  <c r="AQ878" i="2"/>
  <c r="AQ901" i="2"/>
  <c r="AQ913" i="2"/>
  <c r="AQ923" i="2"/>
  <c r="AQ932" i="2"/>
  <c r="AQ962" i="2"/>
  <c r="AQ963" i="2"/>
  <c r="AQ964" i="2"/>
  <c r="AQ971" i="2"/>
  <c r="AQ974" i="2"/>
  <c r="AQ997" i="2"/>
  <c r="AQ1009" i="2"/>
  <c r="AQ162" i="2"/>
  <c r="AQ165" i="2"/>
  <c r="AQ178" i="2"/>
  <c r="AQ194" i="2"/>
  <c r="AQ200" i="2"/>
  <c r="AQ208" i="2"/>
  <c r="AQ212" i="2"/>
  <c r="AQ302" i="2"/>
  <c r="AQ314" i="2"/>
  <c r="AQ323" i="2"/>
  <c r="AQ335" i="2"/>
  <c r="AQ344" i="2"/>
  <c r="AQ347" i="2"/>
  <c r="AQ371" i="2"/>
  <c r="AQ391" i="2"/>
  <c r="AQ394" i="2"/>
  <c r="AQ400" i="2"/>
  <c r="AQ403" i="2"/>
  <c r="AQ409" i="2"/>
  <c r="AQ413" i="2"/>
  <c r="AQ550" i="2"/>
  <c r="AQ596" i="2"/>
  <c r="AQ605" i="2"/>
  <c r="AQ638" i="2"/>
  <c r="AQ641" i="2"/>
  <c r="AQ644" i="2"/>
  <c r="AQ669" i="2"/>
  <c r="AQ679" i="2"/>
  <c r="AQ682" i="2"/>
  <c r="AQ696" i="2"/>
  <c r="AQ703" i="2"/>
  <c r="AQ711" i="2"/>
  <c r="AQ715" i="2"/>
  <c r="AQ721" i="2"/>
  <c r="AQ724" i="2"/>
  <c r="AQ730" i="2"/>
  <c r="AQ733" i="2"/>
  <c r="AQ736" i="2"/>
  <c r="AQ754" i="2"/>
  <c r="AQ759" i="2"/>
  <c r="AQ761" i="2"/>
  <c r="AQ783" i="2"/>
  <c r="AQ785" i="2"/>
  <c r="AQ799" i="2"/>
  <c r="AQ801" i="2"/>
  <c r="AQ817" i="2"/>
  <c r="AQ827" i="2"/>
  <c r="AQ829" i="2"/>
  <c r="AQ840" i="2"/>
  <c r="AQ852" i="2"/>
  <c r="AQ854" i="2"/>
  <c r="AQ892" i="2"/>
  <c r="AQ896" i="2"/>
  <c r="AQ898" i="2"/>
  <c r="AQ899" i="2"/>
  <c r="AQ905" i="2"/>
  <c r="AQ908" i="2"/>
  <c r="AQ917" i="2"/>
  <c r="AQ921" i="2"/>
  <c r="AQ924" i="2"/>
  <c r="AQ938" i="2"/>
  <c r="AQ944" i="2"/>
  <c r="AQ946" i="2"/>
  <c r="AQ949" i="2"/>
  <c r="AQ954" i="2"/>
  <c r="AQ968" i="2"/>
  <c r="AQ1001" i="2"/>
  <c r="AQ1003" i="2"/>
  <c r="AQ188" i="2"/>
  <c r="AQ214" i="2"/>
  <c r="AQ230" i="2"/>
  <c r="AQ245" i="2"/>
  <c r="AQ248" i="2"/>
  <c r="AQ257" i="2"/>
  <c r="AQ260" i="2"/>
  <c r="AQ297" i="2"/>
  <c r="AQ299" i="2"/>
  <c r="AQ364" i="2"/>
  <c r="AQ369" i="2"/>
  <c r="AQ373" i="2"/>
  <c r="AQ406" i="2"/>
  <c r="AQ425" i="2"/>
  <c r="AQ439" i="2"/>
  <c r="AQ461" i="2"/>
  <c r="AQ464" i="2"/>
  <c r="AQ479" i="2"/>
  <c r="AQ494" i="2"/>
  <c r="AQ503" i="2"/>
  <c r="AQ514" i="2"/>
  <c r="AQ534" i="2"/>
  <c r="AQ538" i="2"/>
  <c r="AQ540" i="2"/>
  <c r="AQ548" i="2"/>
  <c r="AQ767" i="2"/>
  <c r="AQ791" i="2"/>
  <c r="AQ797" i="2"/>
  <c r="AQ819" i="2"/>
  <c r="AQ832" i="2"/>
  <c r="AQ846" i="2"/>
  <c r="AQ858" i="2"/>
  <c r="AQ860" i="2"/>
  <c r="AQ866" i="2"/>
  <c r="AQ874" i="2"/>
  <c r="AQ907" i="2"/>
  <c r="AQ914" i="2"/>
  <c r="AQ918" i="2"/>
  <c r="AQ927" i="2"/>
  <c r="AQ929" i="2"/>
  <c r="AQ936" i="2"/>
  <c r="AQ940" i="2"/>
  <c r="AQ955" i="2"/>
  <c r="AQ959" i="2"/>
  <c r="AQ961" i="2"/>
  <c r="AQ969" i="2"/>
  <c r="AQ970" i="2"/>
  <c r="F35" i="3"/>
  <c r="F36" i="3"/>
  <c r="F34" i="3"/>
  <c r="F37" i="3"/>
  <c r="O167" i="3" l="1"/>
  <c r="O128" i="3" s="1"/>
  <c r="O127" i="3" s="1"/>
  <c r="Q167" i="3"/>
  <c r="Q128" i="3"/>
  <c r="Q127" i="3" s="1"/>
  <c r="M167" i="3"/>
  <c r="M128" i="3"/>
  <c r="M127" i="3" s="1"/>
  <c r="BH168" i="3"/>
  <c r="BH129" i="3" s="1"/>
  <c r="AW120" i="2"/>
  <c r="AW119" i="2" s="1"/>
  <c r="F33" i="3"/>
  <c r="F33" i="2"/>
  <c r="BH128" i="3" l="1"/>
</calcChain>
</file>

<file path=xl/sharedStrings.xml><?xml version="1.0" encoding="utf-8"?>
<sst xmlns="http://schemas.openxmlformats.org/spreadsheetml/2006/main" count="7672" uniqueCount="2040">
  <si>
    <t/>
  </si>
  <si>
    <t>False</t>
  </si>
  <si>
    <t>21</t>
  </si>
  <si>
    <t>12</t>
  </si>
  <si>
    <t>v ---  níže se nacházejí doplnkové a pomocné údaje k sestavám  --- v</t>
  </si>
  <si>
    <t>1</t>
  </si>
  <si>
    <t>Stavba:</t>
  </si>
  <si>
    <t>Údržba, opravy a odstraňování závad u ST OŘ PHA 2024 - 2026 - ST Pz</t>
  </si>
  <si>
    <t>KSO:</t>
  </si>
  <si>
    <t>Místo:</t>
  </si>
  <si>
    <t xml:space="preserve"> </t>
  </si>
  <si>
    <t>Zadavatel:</t>
  </si>
  <si>
    <t>Ing. Aleš Bednář</t>
  </si>
  <si>
    <t>Zhotovitel:</t>
  </si>
  <si>
    <t>Projektant:</t>
  </si>
  <si>
    <t>Zpracovatel:</t>
  </si>
  <si>
    <t>Lukáš Kot</t>
  </si>
  <si>
    <t>Poznámka:</t>
  </si>
  <si>
    <t>Cena bez DPH</t>
  </si>
  <si>
    <t>Základ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</si>
  <si>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</si>
  <si>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</si>
  <si>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</si>
  <si>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</si>
  <si>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</si>
  <si>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</si>
  <si>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</si>
  <si>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</si>
  <si>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</si>
  <si>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</si>
  <si>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</si>
  <si>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</si>
  <si>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</si>
  <si>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</si>
  <si>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</si>
  <si>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Kód</t>
  </si>
  <si>
    <t>Popis</t>
  </si>
  <si>
    <t>Typ</t>
  </si>
  <si>
    <t>D</t>
  </si>
  <si>
    <t>0</t>
  </si>
  <si>
    <t>{a679bb90-a892-43ad-89d2-a711d603cbd3}</t>
  </si>
  <si>
    <t>2</t>
  </si>
  <si>
    <t>{a8d82424-f6c6-4d6b-b10e-b67ca29ba186}</t>
  </si>
  <si>
    <t>KRYCÍ LIST SOUPISU PRACÍ</t>
  </si>
  <si>
    <t>Objekt:</t>
  </si>
  <si>
    <t>SO 01 - Cenová soustava UOŽI</t>
  </si>
  <si>
    <t>REKAPITULACE ČLENĚNÍ SOUPISU PRACÍ</t>
  </si>
  <si>
    <t>Kód dílu - Popis</t>
  </si>
  <si>
    <t>Náklady ze soupisu prací</t>
  </si>
  <si>
    <t>-1</t>
  </si>
  <si>
    <t>HSV - Práce a dodávky HSV</t>
  </si>
  <si>
    <t xml:space="preserve">    5 - Komunikace pozemní</t>
  </si>
  <si>
    <t xml:space="preserve">    OST - Ostatní</t>
  </si>
  <si>
    <t>PČ</t>
  </si>
  <si>
    <t>MJ</t>
  </si>
  <si>
    <t>Množství</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</si>
  <si>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</si>
  <si>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</si>
  <si>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</si>
  <si>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</si>
  <si>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</si>
  <si>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</si>
  <si>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</si>
  <si>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</si>
  <si>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</si>
  <si>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</si>
  <si>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</si>
  <si>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</si>
  <si>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</si>
  <si>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</si>
  <si>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 Poznámka: 1. V cenách jsou započteny náklady na měření provozních odchylek dle ČSN, zpracování a předání tištěných výstupů objednateli.</t>
  </si>
  <si>
    <t>km</t>
  </si>
  <si>
    <t>4</t>
  </si>
  <si>
    <t>-131210924</t>
  </si>
  <si>
    <t>PSC</t>
  </si>
  <si>
    <t>Poznámka k souboru cen:_x000D_
1. V cenách jsou započteny náklady na měření provozních odchylek dle ČSN, zpracování a předání tištěných výstupů objednateli.</t>
  </si>
  <si>
    <t>P</t>
  </si>
  <si>
    <t>Poznámka k položce:_x000D_
Kilometr koleje=km</t>
  </si>
  <si>
    <t>5901005020</t>
  </si>
  <si>
    <t>Měření geometrických parametrů měřícím vozíkem ve výhybce Poznámka: 1. V cenách jsou započteny náklady na měření provozních odchylek dle ČSN, zpracování a předání tištěných výstupů objednateli.</t>
  </si>
  <si>
    <t>m</t>
  </si>
  <si>
    <t>-421468806</t>
  </si>
  <si>
    <t>Poznámka k položce:_x000D_
Metr rozvinuté délky výhybky=m</t>
  </si>
  <si>
    <t>3</t>
  </si>
  <si>
    <t>5904005010</t>
  </si>
  <si>
    <t>Vysečení travního porostu ručně sklon terénu do 1:2 Poznámka: 1. V cenách jsou započteny náklady na provedení s ponecháním pokosu na místě, a/nebo mulčování u likvidace strojně. 2. V cenách nejsou obsaženy náklady na odklizení a likvidaci pokosu.</t>
  </si>
  <si>
    <t>m2</t>
  </si>
  <si>
    <t>-1332097865</t>
  </si>
  <si>
    <t>Poznámka k souboru cen:_x000D_
1. V cenách jsou započteny náklady na provedení s ponecháním pokosu na místě, a/nebo mulčování u likvidace strojně. 2. V cenách nejsou obsaženy náklady na odklizení a likvidaci pokosu.</t>
  </si>
  <si>
    <t>5904005020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</si>
  <si>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</si>
  <si>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-1625421808</t>
  </si>
  <si>
    <t>5904005120</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</si>
  <si>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</si>
  <si>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ha</t>
  </si>
  <si>
    <t>1205263688</t>
  </si>
  <si>
    <t>6</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</si>
  <si>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</si>
  <si>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</si>
  <si>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1247029297</t>
  </si>
  <si>
    <t>Poznámka k souboru cen:_x000D_
1. V cenách jsou započteny náklady na vyřezání a likvidaci výřezu spálením, štěpkováním nebo jeho naložení na dopravní prostředek a uložení na skládku. 2. V cenách nejsou obsaženy náklady na dopravu a skládkovné.</t>
  </si>
  <si>
    <t>7</t>
  </si>
  <si>
    <t>5904020020</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</si>
  <si>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</si>
  <si>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1168806955</t>
  </si>
  <si>
    <t>8</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</si>
  <si>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</si>
  <si>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</si>
  <si>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544366175</t>
  </si>
  <si>
    <t>9</t>
  </si>
  <si>
    <t>5904020120</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</si>
  <si>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</si>
  <si>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-892220631</t>
  </si>
  <si>
    <t>10</t>
  </si>
  <si>
    <t>5904025010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</si>
  <si>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</si>
  <si>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hod</t>
  </si>
  <si>
    <t>1465136387</t>
  </si>
  <si>
    <t>Poznámka k souboru cen:_x000D_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</si>
  <si>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11</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</si>
  <si>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</si>
  <si>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</si>
  <si>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kus</t>
  </si>
  <si>
    <t>-1676918343</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</si>
  <si>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</si>
  <si>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Poznámka k položce:_x000D_
Strom=kus, průměr 10-20 cm</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</si>
  <si>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</si>
  <si>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</si>
  <si>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-2128435797</t>
  </si>
  <si>
    <t>Poznámka k položce:_x000D_
Strom=kus, průměr 21-25 cm</t>
  </si>
  <si>
    <t>13</t>
  </si>
  <si>
    <t>5904035030</t>
  </si>
  <si>
    <t>Kácení stromů se sklonem terénu do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</si>
  <si>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1165152077</t>
  </si>
  <si>
    <t>Poznámka k položce:_x000D_
Strom=kus, průměr 26-50 cm</t>
  </si>
  <si>
    <t>14</t>
  </si>
  <si>
    <t>5904035040</t>
  </si>
  <si>
    <t>Kácení stromů se sklonem terénu do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</si>
  <si>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-1247016902</t>
  </si>
  <si>
    <t>Poznámka k položce:_x000D_
Strom=kus, průměr 51-70 cm</t>
  </si>
  <si>
    <t>15</t>
  </si>
  <si>
    <t>5904035050</t>
  </si>
  <si>
    <t>Kácení stromů se sklonem terénu do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</si>
  <si>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-914501506</t>
  </si>
  <si>
    <t>Poznámka k položce:_x000D_
Strom=kus, průměr 71-90 cm</t>
  </si>
  <si>
    <t>16</t>
  </si>
  <si>
    <t>5904035110</t>
  </si>
  <si>
    <t>Kácení stromů se sklonem terénu přes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</si>
  <si>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249565479</t>
  </si>
  <si>
    <t>17</t>
  </si>
  <si>
    <t>5904035120</t>
  </si>
  <si>
    <t>Kácení stromů se sklonem terénu přes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</si>
  <si>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-750673623</t>
  </si>
  <si>
    <t>18</t>
  </si>
  <si>
    <t>5904035130</t>
  </si>
  <si>
    <t>Kácení stromů se sklonem terénu přes 1:2 obvodem kmene přes 80 do 157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</si>
  <si>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1782749375</t>
  </si>
  <si>
    <t>19</t>
  </si>
  <si>
    <t>5904035140</t>
  </si>
  <si>
    <t>Kácení stromů se sklonem terénu přes 1:2 obvodem kmene přes 157 do 220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</si>
  <si>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265029303</t>
  </si>
  <si>
    <t>20</t>
  </si>
  <si>
    <t>5904035150</t>
  </si>
  <si>
    <t>Kácení stromů se sklonem terénu přes 1:2 obvodem kmene přes 220 do 283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</si>
  <si>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-1974975830</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</si>
  <si>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</si>
  <si>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</si>
  <si>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1852708786</t>
  </si>
  <si>
    <t>Poznámka k souboru cen:_x000D_
1. V cenách jsou započteny náklady na ruční odstranění plevelů a nánosu nad horní plochou pražce, úprava rozrušeného KL, ometení pražců a upevňovadel, rozprostření výzisku na terén nebo naložení na dopravní prostředek.</t>
  </si>
  <si>
    <t>22</t>
  </si>
  <si>
    <t>5905020010</t>
  </si>
  <si>
    <t>Oprava stezky strojně s odstraněním drnu a nánosu do 10 cm Poznámka: 1. V cenách jsou započteny náklady na odtěžení nánosu stezky a rozprostření výzisku na terén nebo naložení na dopravní prostředek a úprava povrchu stezky.</t>
  </si>
  <si>
    <t>-910200099</t>
  </si>
  <si>
    <t>Poznámka k souboru cen:_x000D_
1. V cenách jsou započteny náklady na odtěžení nánosu stezky a rozprostření výzisku na terén nebo naložení na dopravní prostředek a úprava povrchu stezky.</t>
  </si>
  <si>
    <t>23</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</si>
  <si>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</si>
  <si>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</si>
  <si>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221388372</t>
  </si>
  <si>
    <t>24</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</si>
  <si>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</si>
  <si>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</si>
  <si>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1522659776</t>
  </si>
  <si>
    <t>Poznámka k souboru cen:_x000D_
1. V cenách jsou započteny náklady na rozprostření a urovnání kameniva včetně zhutnění povrchu stezky. Platí pro nový i stávající stav. 2. V cenách nejsou obsaženy náklady na dodávku drtě.</t>
  </si>
  <si>
    <t>25</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</si>
  <si>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</si>
  <si>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</si>
  <si>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535475365</t>
  </si>
  <si>
    <t>26</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</si>
  <si>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</si>
  <si>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</si>
  <si>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m3</t>
  </si>
  <si>
    <t>202793172</t>
  </si>
  <si>
    <t>Poznámka k souboru cen:_x000D_
1. V cenách jsou započteny náklady na doplnění kameniva včetně rozprostření ojediněle ručně z vozíku nebo souvisle mechanizací z vozíků nebo železničních vozů. 2. V cenách nejsou obsaženy náklady na dodávku kameniva.</t>
  </si>
  <si>
    <t>27</t>
  </si>
  <si>
    <t>5905030010</t>
  </si>
  <si>
    <t>Ojedinělá výměna KL mimo lavičku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</si>
  <si>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-290789301</t>
  </si>
  <si>
    <t>Poznámka k souboru cen:_x000D_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</si>
  <si>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28</t>
  </si>
  <si>
    <t>5905030020</t>
  </si>
  <si>
    <t>Ojedinělá výměna KL mimo lavičku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</si>
  <si>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1761911387</t>
  </si>
  <si>
    <t>29</t>
  </si>
  <si>
    <t>5905030110</t>
  </si>
  <si>
    <t>Ojedinělá výměna KL včetně lavičky pod ložnou plochou pražce lože otevřené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</si>
  <si>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-517483665</t>
  </si>
  <si>
    <t>30</t>
  </si>
  <si>
    <t>5905030120</t>
  </si>
  <si>
    <t>Ojedinělá výměna KL včetně lavičky pod ložnou plochou pražce lože zapuštěné Poznámka: 1. V cenách jsou započteny náklady na ruční rozkopání, odstranění materiálu KL a rozprostření výzisku na terén nebo naložení na dopravní prostředek, přehození nového kameniva, zřízení KL, úprava KL do profilu a případné snížení pod patou kolejnice. U výměny KL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</si>
  <si>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901039155</t>
  </si>
  <si>
    <t>31</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</si>
  <si>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</si>
  <si>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</si>
  <si>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-2145716275</t>
  </si>
  <si>
    <t>Poznámka k souboru cen:_x000D_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</si>
  <si>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32</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</si>
  <si>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</si>
  <si>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</si>
  <si>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-2081837952</t>
  </si>
  <si>
    <t>33</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</si>
  <si>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</si>
  <si>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</si>
  <si>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-1098489502</t>
  </si>
  <si>
    <t>34</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</si>
  <si>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</si>
  <si>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</si>
  <si>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-2058069135</t>
  </si>
  <si>
    <t>35</t>
  </si>
  <si>
    <t>5905055010</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</si>
  <si>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</si>
  <si>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-681284341</t>
  </si>
  <si>
    <t>Poznámka k souboru cen:_x000D_
1. V cenách jsou započteny náklady na odstranění KL, úpravu pláně a rozprostření výzisku na terén nebo jeho naložení na dopravní prostředek. 2. V cenách nejsou obsaženy náklady na dopravu výzisku na skládku a skládkovné.</t>
  </si>
  <si>
    <t>36</t>
  </si>
  <si>
    <t>5905055020</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</si>
  <si>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</si>
  <si>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-326151886</t>
  </si>
  <si>
    <t>37</t>
  </si>
  <si>
    <t>5905060010</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</si>
  <si>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</si>
  <si>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1152075182</t>
  </si>
  <si>
    <t>Poznámka k souboru cen:_x000D_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</si>
  <si>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38</t>
  </si>
  <si>
    <t>5905070010</t>
  </si>
  <si>
    <t>Odsunutí koleje od osy do 0,50 m Poznámka: 1. V cenách jsou započteny náklady na odstranění kameniva za hlavami, podél pražců a odsun koleje od osy.</t>
  </si>
  <si>
    <t>-1828067909</t>
  </si>
  <si>
    <t>Poznámka k souboru cen:_x000D_
1. V cenách jsou započteny náklady na odstranění kameniva za hlavami, podél pražců a odsun koleje od osy.</t>
  </si>
  <si>
    <t>39</t>
  </si>
  <si>
    <t>5905075010</t>
  </si>
  <si>
    <t>Zasunutí koleje do osy do 0,50 m Poznámka: 1. V cenách jsou započteny náklady na vrácení koleje zpět do osy, dohození kameniva, úprava KL a zhutnění KL za hlavami pražců.</t>
  </si>
  <si>
    <t>-1253725878</t>
  </si>
  <si>
    <t>Poznámka k souboru cen:_x000D_
1. V cenách jsou započteny náklady na vrácení koleje zpět do osy, dohození kameniva, úprava KL a zhutnění KL za hlavami pražců.</t>
  </si>
  <si>
    <t>40</t>
  </si>
  <si>
    <t>5905080010</t>
  </si>
  <si>
    <t>Ojedinělé čištění KL mimo lavičku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</si>
  <si>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-2108493455</t>
  </si>
  <si>
    <t>Poznámka k souboru cen:_x000D_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</si>
  <si>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41</t>
  </si>
  <si>
    <t>5905080020</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</si>
  <si>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</si>
  <si>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1978222921</t>
  </si>
  <si>
    <t>42</t>
  </si>
  <si>
    <t>5905080110</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</si>
  <si>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</si>
  <si>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-1567022773</t>
  </si>
  <si>
    <t>43</t>
  </si>
  <si>
    <t>5905080120</t>
  </si>
  <si>
    <t>Ojedinělé čištění KL včetně lavičky (pod ložnou plochou pražce)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</si>
  <si>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390630784</t>
  </si>
  <si>
    <t>44</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</si>
  <si>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</si>
  <si>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</si>
  <si>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-197559892</t>
  </si>
  <si>
    <t>Poznámka k souboru cen:_x000D_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</si>
  <si>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45</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</si>
  <si>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</si>
  <si>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</si>
  <si>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1816307713</t>
  </si>
  <si>
    <t>Poznámka k souboru cen:_x000D_
1. V cenách jsou započteny náklady na doplnění kameniva ojediněle ručně vidlemi a/nebo souvisle strojně z výsypných vozů případně nakladačem. 2. V cenách nejsou obsaženy náklady na dodávku kameniva.</t>
  </si>
  <si>
    <t>46</t>
  </si>
  <si>
    <t>5905105020</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</si>
  <si>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</si>
  <si>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-808976894</t>
  </si>
  <si>
    <t>47</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</si>
  <si>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</si>
  <si>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</si>
  <si>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1050708323</t>
  </si>
  <si>
    <t>48</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</si>
  <si>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</si>
  <si>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</si>
  <si>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-735824762</t>
  </si>
  <si>
    <t>49</t>
  </si>
  <si>
    <t>5905110010</t>
  </si>
  <si>
    <t>Snížení KL pod patou kolejnice v koleji Poznámka: 1. V cenách jsou započteny náklady na snížení KL pod patou kolejnice ručně vidlemi. 2. V cenách nejsou obsaženy náklady na doplnění a dodávku kameniva.</t>
  </si>
  <si>
    <t>-246501011</t>
  </si>
  <si>
    <t>Poznámka k souboru cen:_x000D_
1. V cenách jsou započteny náklady na snížení KL pod patou kolejnice ručně vidlemi. 2. V cenách nejsou obsaženy náklady na doplnění a dodávku kameniva.</t>
  </si>
  <si>
    <t>50</t>
  </si>
  <si>
    <t>5905110020</t>
  </si>
  <si>
    <t>Snížení KL pod patou kolejnice ve výhybce Poznámka: 1. V cenách jsou započteny náklady na snížení KL pod patou kolejnice ručně vidlemi. 2. V cenách nejsou obsaženy náklady na doplnění a dodávku kameniva.</t>
  </si>
  <si>
    <t>-360359445</t>
  </si>
  <si>
    <t>Poznámka k položce:_x000D_
Rozvinutá délka výhybky=m</t>
  </si>
  <si>
    <t>51</t>
  </si>
  <si>
    <t>5906005030</t>
  </si>
  <si>
    <t>Ruční výměna pražce v KL otevřeném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</si>
  <si>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-1540231681</t>
  </si>
  <si>
    <t>Poznámka k souboru cen:_x000D_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</si>
  <si>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Poznámka k položce:_x000D_
Pražec=kus</t>
  </si>
  <si>
    <t>52</t>
  </si>
  <si>
    <t>5906005040</t>
  </si>
  <si>
    <t>Ruční výměna pražce v KL otevřeném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</si>
  <si>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-1855120893</t>
  </si>
  <si>
    <t>53</t>
  </si>
  <si>
    <t>5906005050</t>
  </si>
  <si>
    <t>Ruční výměna pražce v KL otevřeném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</si>
  <si>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-1629245791</t>
  </si>
  <si>
    <t>54</t>
  </si>
  <si>
    <t>5906005060</t>
  </si>
  <si>
    <t>Ruční výměna pražce v KL otevřeném pražec dřevěný výhybkový délky přes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</si>
  <si>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-1214865483</t>
  </si>
  <si>
    <t>55</t>
  </si>
  <si>
    <t>5906005125</t>
  </si>
  <si>
    <t>Ruční výměna pražce v KL otevřeném pražec betonový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</si>
  <si>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1072753333</t>
  </si>
  <si>
    <t>56</t>
  </si>
  <si>
    <t>5906010020</t>
  </si>
  <si>
    <t>Ruční výměna pražce v KL zapuštěném pražec dřevěný příčný vystrojený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</si>
  <si>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1226547871</t>
  </si>
  <si>
    <t>57</t>
  </si>
  <si>
    <t>5906010030</t>
  </si>
  <si>
    <t>Ruční výměna pražce v KL zapuštěném pražec dřevěný výhybkový délky do 3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</si>
  <si>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-1247102876</t>
  </si>
  <si>
    <t>58</t>
  </si>
  <si>
    <t>5906010040</t>
  </si>
  <si>
    <t>Ruční výměna pražce v KL zapuštěném pražec dřevěný výhybkový délky přes 3 do 4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</si>
  <si>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-914220438</t>
  </si>
  <si>
    <t>59</t>
  </si>
  <si>
    <t>5906010050</t>
  </si>
  <si>
    <t>Ruční výměna pražce v KL zapuštěném pražec dřevěný výhybkový délky přes 4 do 5 m Poznámka: 1. V cenách jsou započteny náklady na ruční ojedinělou výměnu, demontáž upevňovadel, odstranění KL a části stezky vidlemi,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</si>
  <si>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-1344258282</t>
  </si>
  <si>
    <t>60</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</si>
  <si>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</si>
  <si>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</si>
  <si>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1911786377</t>
  </si>
  <si>
    <t>Poznámka k souboru cen:_x000D_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</si>
  <si>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61</t>
  </si>
  <si>
    <t>5906015130</t>
  </si>
  <si>
    <t>Výměna pražce malou těžící mechanizací v KL otevřeném i zapuštěném pražec betonový výhybkový délky do 3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</si>
  <si>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272636672</t>
  </si>
  <si>
    <t>62</t>
  </si>
  <si>
    <t>5906015140</t>
  </si>
  <si>
    <t>Výměna pražce malou těžící mechanizací v KL otevřeném i zapuštěném pražec betonový výhybkový délky přes 3 do 4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</si>
  <si>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522782609</t>
  </si>
  <si>
    <t>63</t>
  </si>
  <si>
    <t>5906015150</t>
  </si>
  <si>
    <t>Výměna pražce malou těžící mechanizací v KL otevřeném i zapuštěném pražec betonový výhybkový délky přes 4 do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</si>
  <si>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1985910473</t>
  </si>
  <si>
    <t>64</t>
  </si>
  <si>
    <t>5906015160</t>
  </si>
  <si>
    <t>Výměna pražce malou těžící mechanizací v KL otevřeném i zapuštěném pražec betonový výhybkový délky přes 5 m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</si>
  <si>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211402560</t>
  </si>
  <si>
    <t>65</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</si>
  <si>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</si>
  <si>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</si>
  <si>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-65680298</t>
  </si>
  <si>
    <t>Poznámka k souboru cen:_x000D_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impregnaci otvorů včetně impregnačního materiálu. 2. V cenách nejsou obsaženy náklady na podbití pražců, snížení KL pod patou kolejnice, dodávku materiálu, dopravu výzisku na skládku a skládkovné.</t>
  </si>
  <si>
    <t>66</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</si>
  <si>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</si>
  <si>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</si>
  <si>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1473064050</t>
  </si>
  <si>
    <t>Poznámka k souboru cen:_x000D_
1. V cenách jsou započteny náklady na demontáž upevňovadel, výměnu a podbití pražce, montáž upevňovadel a ošetření součástí mazivem. U nevystrojených a výhybkových pražců dřevěných vrtání otvorů pro vrtule, impregnaci otvorů včetně impregnačního materiálu. 2. V cenách nejsou obsaženy náklady na odstranění KL, rozrušení lavičky, úpravu KL do profilu, snížení KL pod patou kolejnice, doplnění kameniva, dodávku materiálu, dopravu výzisku na skládku a skládkovné.</t>
  </si>
  <si>
    <t>67</t>
  </si>
  <si>
    <t>5906065010</t>
  </si>
  <si>
    <t>Regenerace dřevěného pražce nevystrojeného Poznámka: 1. V cenách jsou započteny náklady na zakolíčkování otvorů, teslování nebo frézování a impregnaci úložné plochy včetně impregnačního materiálu, osazení nebo výměnu protištěpných mřížek a potřebnou manipulaci. 2. V cenách nejsou obsaženy náklady na demontáž nebo montáž kolejiva a dodávku materiálu.</t>
  </si>
  <si>
    <t>-58255198</t>
  </si>
  <si>
    <t>Poznámka k souboru cen:_x000D_
1. V cenách jsou započteny náklady na zakolíčkování otvorů, teslování nebo frézování a impregnaci úložné plochy včetně impregnačního materiálu, osazení nebo výměnu protištěpných mřížek a potřebnou manipulaci. 2. V cenách nejsou obsaženy náklady na demontáž nebo montáž kolejiva a dodávku materiálu.</t>
  </si>
  <si>
    <t>68</t>
  </si>
  <si>
    <t>5906105010</t>
  </si>
  <si>
    <t>Demontáž pražce dřevěný Poznámka: 1. V cenách jsou započteny náklady na manipulaci, demontáž, odstrojení do součástí a uložení pražců.</t>
  </si>
  <si>
    <t>-726244461</t>
  </si>
  <si>
    <t>Poznámka k souboru cen:_x000D_
1. V cenách jsou započteny náklady na manipulaci, demontáž, odstrojení do součástí a uložení pražců.</t>
  </si>
  <si>
    <t>69</t>
  </si>
  <si>
    <t>5906110015</t>
  </si>
  <si>
    <t>Oprava rozdělení pražců příčných betonových posun do 5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</si>
  <si>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1640399091</t>
  </si>
  <si>
    <t>Poznámka k souboru cen:_x000D_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</si>
  <si>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70</t>
  </si>
  <si>
    <t>5906110017</t>
  </si>
  <si>
    <t>Oprava rozdělení pražců příčných betonových posun přes 5 do 10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</si>
  <si>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-2109019744</t>
  </si>
  <si>
    <t>71</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</si>
  <si>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</si>
  <si>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</si>
  <si>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-1807036729</t>
  </si>
  <si>
    <t>Poznámka k souboru cen:_x000D_
1. V cenách jsou započteny náklady na manipulaci a montáž KR, u pražců dřevěných nevystrojených i na vrtání pražců. 2. V cenách nejsou obsaženy náklady na dodávku materiálu.</t>
  </si>
  <si>
    <t>72</t>
  </si>
  <si>
    <t>5906140035</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</si>
  <si>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</si>
  <si>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299293166</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</si>
  <si>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</si>
  <si>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73</t>
  </si>
  <si>
    <t>5906140155</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</si>
  <si>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</si>
  <si>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30997309</t>
  </si>
  <si>
    <t>74</t>
  </si>
  <si>
    <t>5907010015</t>
  </si>
  <si>
    <t>Výměna LISŮ tvar UIC60, 60E2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</si>
  <si>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1023541998</t>
  </si>
  <si>
    <t>Poznámka k souboru cen:_x000D_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</si>
  <si>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</si>
  <si>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75</t>
  </si>
  <si>
    <t>5907010035</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</si>
  <si>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</si>
  <si>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-175900474</t>
  </si>
  <si>
    <t>76</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</si>
  <si>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</si>
  <si>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</si>
  <si>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-855526453</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</si>
  <si>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</si>
  <si>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77</t>
  </si>
  <si>
    <t>5907015391</t>
  </si>
  <si>
    <t>Ojedinělá výměna kolejnic současně s výměnou kompletů a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</si>
  <si>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-1108499419</t>
  </si>
  <si>
    <t>78</t>
  </si>
  <si>
    <t>5907015466</t>
  </si>
  <si>
    <t>Ojedinělá výměna kolejnic současně s výměnou pryžové podložky,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</si>
  <si>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-578611423</t>
  </si>
  <si>
    <t>79</t>
  </si>
  <si>
    <t>5907020016</t>
  </si>
  <si>
    <t>Souvislá výměna kolejnic stávající upevnění,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</si>
  <si>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-966179533</t>
  </si>
  <si>
    <t>Poznámka k souboru cen:_x000D_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</si>
  <si>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80</t>
  </si>
  <si>
    <t>5907020391</t>
  </si>
  <si>
    <t>Souvislá výměna kolejnic současně s výměnou kompletů a pryžové podložky, tvar S49, T, 49E1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</si>
  <si>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-1041004496</t>
  </si>
  <si>
    <t>81</t>
  </si>
  <si>
    <t>5907025391</t>
  </si>
  <si>
    <t>Výměna kolejnicových pásů současně s výměnou kompletů a pryžové podložky,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</si>
  <si>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-1815796043</t>
  </si>
  <si>
    <t>Poznámka k souboru cen:_x000D_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</si>
  <si>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82</t>
  </si>
  <si>
    <t>5907030016</t>
  </si>
  <si>
    <t>Záměna kolejnic stávající upevnění,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</si>
  <si>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1407202956</t>
  </si>
  <si>
    <t>Poznámka k souboru cen:_x000D_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</si>
  <si>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83</t>
  </si>
  <si>
    <t>5907030391</t>
  </si>
  <si>
    <t>Záměna kolejnic současně s výměnou kompletů a pryžové podložky, tvar S49, T, 49E1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</si>
  <si>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-509980433</t>
  </si>
  <si>
    <t>84</t>
  </si>
  <si>
    <t>5907040031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</si>
  <si>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</si>
  <si>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-1809444306</t>
  </si>
  <si>
    <t>Poznámka k souboru cen:_x000D_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</si>
  <si>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85</t>
  </si>
  <si>
    <t>5907050010</t>
  </si>
  <si>
    <t>Dělení kolejnic řezáním nebo rozbroušením, soustavy UIC60 nebo R65 Poznámka: 1. V cenách jsou započteny náklady na manipulaci, podložení, označení a provedení řezu kolejnice.</t>
  </si>
  <si>
    <t>-1082771372</t>
  </si>
  <si>
    <t>Poznámka k souboru cen:_x000D_
1. V cenách jsou započteny náklady na manipulaci, podložení, označení a provedení řezu kolejnice.</t>
  </si>
  <si>
    <t>Poznámka k položce:_x000D_
Řez=kus</t>
  </si>
  <si>
    <t>86</t>
  </si>
  <si>
    <t>5907050020</t>
  </si>
  <si>
    <t>Dělení kolejnic řezáním nebo rozbroušením, soustavy S49 nebo T Poznámka: 1. V cenách jsou započteny náklady na manipulaci, podložení, označení a provedení řezu kolejnice.</t>
  </si>
  <si>
    <t>-1166888495</t>
  </si>
  <si>
    <t>87</t>
  </si>
  <si>
    <t>5907050110</t>
  </si>
  <si>
    <t>Dělení kolejnic kyslíkem, soustavy UIC60 nebo R65 Poznámka: 1. V cenách jsou započteny náklady na manipulaci, podložení, označení a provedení řezu kolejnice.</t>
  </si>
  <si>
    <t>-677063966</t>
  </si>
  <si>
    <t>88</t>
  </si>
  <si>
    <t>5907050120</t>
  </si>
  <si>
    <t>Dělení kolejnic kyslíkem, soustavy S49 nebo T Poznámka: 1. V cenách jsou započteny náklady na manipulaci, podložení, označení a provedení řezu kolejnice.</t>
  </si>
  <si>
    <t>-1991671706</t>
  </si>
  <si>
    <t>89</t>
  </si>
  <si>
    <t>5907055010</t>
  </si>
  <si>
    <t>Vrtání kolejnic otvor o průměru do 10 mm Poznámka: 1. V cenách jsou započteny náklady na manipulaci, podložení, označení a provedení vrtu ve stojině kolejnice.</t>
  </si>
  <si>
    <t>-239668383</t>
  </si>
  <si>
    <t>Poznámka k souboru cen:_x000D_
1. V cenách jsou započteny náklady na manipulaci, podložení, označení a provedení vrtu ve stojině kolejnice.</t>
  </si>
  <si>
    <t>Poznámka k položce:_x000D_
Vrt=kus</t>
  </si>
  <si>
    <t>90</t>
  </si>
  <si>
    <t>5907055020</t>
  </si>
  <si>
    <t>Vrtání kolejnic otvor o průměru přes 10 do 23 mm Poznámka: 1. V cenách jsou započteny náklady na manipulaci, podložení, označení a provedení vrtu ve stojině kolejnice.</t>
  </si>
  <si>
    <t>-1533648312</t>
  </si>
  <si>
    <t>91</t>
  </si>
  <si>
    <t>5908030015</t>
  </si>
  <si>
    <t>Zřízení A-LISU soupravou in-sittu tvar UIC60,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</si>
  <si>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styk</t>
  </si>
  <si>
    <t>-1561714735</t>
  </si>
  <si>
    <t>Poznámka k souboru cen:_x000D_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</si>
  <si>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92</t>
  </si>
  <si>
    <t>5908030035</t>
  </si>
  <si>
    <t>Zřízení A-LISU soupravou in-sittu tvar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</si>
  <si>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2037929713</t>
  </si>
  <si>
    <t>93</t>
  </si>
  <si>
    <t>5908050005</t>
  </si>
  <si>
    <t>Výměna upevnění podkladnicového komplet Poznámka: 1. V cenách jsou započteny náklady na demontáž, výměnu a montáž, ošetření součástí mazivem a naložení výzisku na dopravní prostředek. 2. V cenách nejsou obsaženy náklady na vrtání pražce a dodávku materiálu.</t>
  </si>
  <si>
    <t>-158665542</t>
  </si>
  <si>
    <t>Poznámka k souboru cen:_x000D_
1. V cenách jsou započteny náklady na demontáž, výměnu a montáž, ošetření součástí mazivem a naložení výzisku na dopravní prostředek. 2. V cenách nejsou obsaženy náklady na vrtání pražce a dodávku materiálu.</t>
  </si>
  <si>
    <t>94</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</si>
  <si>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</si>
  <si>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</si>
  <si>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úl.pl.</t>
  </si>
  <si>
    <t>-1336123060</t>
  </si>
  <si>
    <t>95</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</si>
  <si>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</si>
  <si>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</si>
  <si>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-1132192476</t>
  </si>
  <si>
    <t>96</t>
  </si>
  <si>
    <t>5908050050</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</si>
  <si>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</si>
  <si>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-1777222847</t>
  </si>
  <si>
    <t>97</t>
  </si>
  <si>
    <t>5908055010</t>
  </si>
  <si>
    <t>Příplatek za výměnu částí upevňovadel deformovaného šroubu Poznámka: 1. V cenách jsou započteny náklady na ošetření závitů antikorozním přípravkem, demontáž, výměnu a montáž nové součásti.</t>
  </si>
  <si>
    <t>825507599</t>
  </si>
  <si>
    <t>Poznámka k souboru cen:_x000D_
1. V cenách jsou započteny náklady na ošetření závitů antikorozním přípravkem, demontáž, výměnu a montáž nové součásti.</t>
  </si>
  <si>
    <t>98</t>
  </si>
  <si>
    <t>5908055020</t>
  </si>
  <si>
    <t>Příplatek za výměnu částí upevňovadel deformované vrtule Poznámka: 1. V cenách jsou započteny náklady na ošetření závitů antikorozním přípravkem, demontáž, výměnu a montáž nové součásti.</t>
  </si>
  <si>
    <t>756792026</t>
  </si>
  <si>
    <t>99</t>
  </si>
  <si>
    <t>5908056010</t>
  </si>
  <si>
    <t>Příplatek za kompletaci na úložišti ŽS4 Poznámka: 1. V cenách jsou započteny i náklady na ošetření závitů antikorozním přípravkem, kompletaci nových nebo užitých součástí a případnou manipulaci.</t>
  </si>
  <si>
    <t>851702519</t>
  </si>
  <si>
    <t>Poznámka k souboru cen:_x000D_
1. V cenách jsou započteny i náklady na ošetření závitů antikorozním přípravkem, kompletaci nových nebo užitých součástí a případnou manipulaci.</t>
  </si>
  <si>
    <t>Poznámka k položce:_x000D_
šroub RS 1, matice M 24, podložka Fe6, svěrka ŽS4</t>
  </si>
  <si>
    <t>100</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</si>
  <si>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</si>
  <si>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</si>
  <si>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-622988438</t>
  </si>
  <si>
    <t>Poznámka k souboru cen:_x000D_
1. V cenách jsou započteny náklady na podbití pražce oboustranně v otevřeném i zapuštěném KL, odstranění kameniva, zdvih, ruční podbití, úprava profilu KL a případná úprava snížení pod patou kolejnice.</t>
  </si>
  <si>
    <t>101</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</si>
  <si>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</si>
  <si>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</si>
  <si>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-1323644563</t>
  </si>
  <si>
    <t>102</t>
  </si>
  <si>
    <t>5909010110</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</si>
  <si>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</si>
  <si>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139413382</t>
  </si>
  <si>
    <t>103</t>
  </si>
  <si>
    <t>5909010120</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</si>
  <si>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</si>
  <si>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837398976</t>
  </si>
  <si>
    <t>104</t>
  </si>
  <si>
    <t>5909010130</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</si>
  <si>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</si>
  <si>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682379394</t>
  </si>
  <si>
    <t>105</t>
  </si>
  <si>
    <t>5909031010</t>
  </si>
  <si>
    <t>Úprava GPK koleje směrové a výškové uspořádání pražce dřevěné nebo ocelové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</si>
  <si>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-1730722084</t>
  </si>
  <si>
    <t>Poznámka k souboru cen:_x000D_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</si>
  <si>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106</t>
  </si>
  <si>
    <t>5909031020</t>
  </si>
  <si>
    <t>Úprava GPK koleje směrové a výškové uspořádání pražce betonové Poznámka: 1. V cenách jsou započteny náklady na úpravu směrového avýškového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</si>
  <si>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2016070878</t>
  </si>
  <si>
    <t>107</t>
  </si>
  <si>
    <t>5909032010</t>
  </si>
  <si>
    <t>Přesná úprava GPK koleje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</si>
  <si>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-1576649667</t>
  </si>
  <si>
    <t>Poznámka k souboru cen:_x000D_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</si>
  <si>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108</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</si>
  <si>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</si>
  <si>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</si>
  <si>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-1878696373</t>
  </si>
  <si>
    <t>109</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</si>
  <si>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</si>
  <si>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</si>
  <si>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771831414</t>
  </si>
  <si>
    <t>Poznámka k souboru cen:_x000D_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</si>
  <si>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Poznámka k položce:_x000D_
Rozvinutá délka výhybky</t>
  </si>
  <si>
    <t>110</t>
  </si>
  <si>
    <t>5909041020</t>
  </si>
  <si>
    <t>Úprava GPK výhybky směrové a výškové uspořádání pražce betonové Poznámka: 1. V cenách jsou započteny náklady na nasazení strojní linky pro úpravu směrového a výškového uspořádání ASP metodou zmenšování chyb a úpravu KL pluhem včetně dokončení ruční úpravy dle VL a měření mezních stavebních odchylek dle ČSN, měření technologických veličin a předání tištěných výstupů objednateli. 2. V cenách nejsou obsaženy náklady doplnění a dodávku kameniva a snížení KL pod patou kolejnice.</t>
  </si>
  <si>
    <t>-855928132</t>
  </si>
  <si>
    <t>111</t>
  </si>
  <si>
    <t>5909042010</t>
  </si>
  <si>
    <t>Přesná úprava GPK výhybky směrové a výškové uspořádání pražce dřevěné nebo ocelové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</si>
  <si>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-1553135064</t>
  </si>
  <si>
    <t>Poznámka k souboru cen:_x000D_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</si>
  <si>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112</t>
  </si>
  <si>
    <t>5909042020</t>
  </si>
  <si>
    <t>Přesná úprava GPK výhybky směrové a výškové uspořádání pražce betonové Poznámka: 1. V cenách jsou započteny náklady na úpravu směrového a výškového uspořádání strojní linkou ASP do projektované polohy s následným přesným kontrolním zaměřením prostorové polohy koleje po ukončení prací (včetně případných technologických měření v průběhu prací), úpravu KL pluhem včetně dokončení ruční úpravy dle VL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</si>
  <si>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358531848</t>
  </si>
  <si>
    <t>113</t>
  </si>
  <si>
    <t>5909050010</t>
  </si>
  <si>
    <t>Stabilizace kolejového lože koleje nově zřízeného nebo čistého Poznámka: 1. V cenách jsou započteny náklady na stabilizaci v režimu s řízeným (konstantním) poklesem včetně měření a předání tištěných výstupů.</t>
  </si>
  <si>
    <t>1538491567</t>
  </si>
  <si>
    <t>Poznámka k souboru cen:_x000D_
1. V cenách jsou započteny náklady na stabilizaci v režimu s řízeným (konstantním) poklesem včetně měření a předání tištěných výstupů.</t>
  </si>
  <si>
    <t>Poznámka k položce:_x000D_
S3/1, Kilometr koleje=km</t>
  </si>
  <si>
    <t>114</t>
  </si>
  <si>
    <t>5909050020</t>
  </si>
  <si>
    <t>Stabilizace kolejového lože koleje stávajícího Poznámka: 1. V cenách jsou započteny náklady na stabilizaci v režimu s řízeným (konstantním) poklesem včetně měření a předání tištěných výstupů.</t>
  </si>
  <si>
    <t>-1602405366</t>
  </si>
  <si>
    <t>115</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</si>
  <si>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</si>
  <si>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</si>
  <si>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</si>
  <si>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-750141245</t>
  </si>
  <si>
    <t>Poznámka k souboru cen:_x000D_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</si>
  <si>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116</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</si>
  <si>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</si>
  <si>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</si>
  <si>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-674787051</t>
  </si>
  <si>
    <t>117</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</si>
  <si>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</si>
  <si>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</si>
  <si>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1326997197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</si>
  <si>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</si>
  <si>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118</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</si>
  <si>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</si>
  <si>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</si>
  <si>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-653076327</t>
  </si>
  <si>
    <t>119</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</si>
  <si>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</si>
  <si>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</si>
  <si>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1490399920</t>
  </si>
  <si>
    <t>120</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</si>
  <si>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</si>
  <si>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</si>
  <si>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1851585621</t>
  </si>
  <si>
    <t>121</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</si>
  <si>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</si>
  <si>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</si>
  <si>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-970196880</t>
  </si>
  <si>
    <t>122</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</si>
  <si>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</si>
  <si>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</si>
  <si>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-1382929706</t>
  </si>
  <si>
    <t>123</t>
  </si>
  <si>
    <t>5910020330</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</si>
  <si>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</si>
  <si>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2069415545</t>
  </si>
  <si>
    <t>124</t>
  </si>
  <si>
    <t>5910022010</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</si>
  <si>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</si>
  <si>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-1654965662</t>
  </si>
  <si>
    <t>125</t>
  </si>
  <si>
    <t>5910022030</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</si>
  <si>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</si>
  <si>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1630042053</t>
  </si>
  <si>
    <t>126</t>
  </si>
  <si>
    <t>5910025110</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</si>
  <si>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</si>
  <si>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1650650177</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</si>
  <si>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</si>
  <si>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127</t>
  </si>
  <si>
    <t>5910025120</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</si>
  <si>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</si>
  <si>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-1935313235</t>
  </si>
  <si>
    <t>128</t>
  </si>
  <si>
    <t>5910025130</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</si>
  <si>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</si>
  <si>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341055318</t>
  </si>
  <si>
    <t>129</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</si>
  <si>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</si>
  <si>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</si>
  <si>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867115566</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</si>
  <si>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</si>
  <si>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130</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</si>
  <si>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</si>
  <si>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</si>
  <si>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-932908070</t>
  </si>
  <si>
    <t>131</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</si>
  <si>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</si>
  <si>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</si>
  <si>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2097737985</t>
  </si>
  <si>
    <t>132</t>
  </si>
  <si>
    <t>5910040015</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</si>
  <si>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</si>
  <si>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-1401062051</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</si>
  <si>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</si>
  <si>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133</t>
  </si>
  <si>
    <t>5910040115</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</si>
  <si>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</si>
  <si>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-2019054156</t>
  </si>
  <si>
    <t>134</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</si>
  <si>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</si>
  <si>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</si>
  <si>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-1879899342</t>
  </si>
  <si>
    <t>135</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</si>
  <si>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</si>
  <si>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</si>
  <si>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-1796996516</t>
  </si>
  <si>
    <t>136</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</si>
  <si>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</si>
  <si>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</si>
  <si>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952908385</t>
  </si>
  <si>
    <t>137</t>
  </si>
  <si>
    <t>5910060010</t>
  </si>
  <si>
    <t>Ojedinělé broušení kolejnic R260 do hloubky do 2 mm Poznámka: 1. V cenách jsou započteny náklady na ruční odstranění povrchových vad, převalků ruční nebo pojezdovou bruskou s optimalizací příčného profilu a geometrie hlavy kolejnice.</t>
  </si>
  <si>
    <t>1754927462</t>
  </si>
  <si>
    <t>Poznámka k souboru cen:_x000D_
1. V cenách jsou započteny náklady na ruční odstranění povrchových vad, převalků ruční nebo pojezdovou bruskou s optimalizací příčného profilu a geometrie hlavy kolejnice.</t>
  </si>
  <si>
    <t>138</t>
  </si>
  <si>
    <t>5910060020</t>
  </si>
  <si>
    <t>Ojedinělé broušení kolejnic R260 do hloubky přes 2 mm Poznámka: 1. V cenách jsou započteny náklady na ruční odstranění povrchových vad, převalků ruční nebo pojezdovou bruskou s optimalizací příčného profilu a geometrie hlavy kolejnice.</t>
  </si>
  <si>
    <t>744725294</t>
  </si>
  <si>
    <t>139</t>
  </si>
  <si>
    <t>5910063010</t>
  </si>
  <si>
    <t>Opravné souvislé broušení kolejnic R260 head checking, povrchové vady, příčný a podélný profil hloubky do 2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</si>
  <si>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93596633</t>
  </si>
  <si>
    <t>Poznámka k souboru cen:_x000D_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</si>
  <si>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140</t>
  </si>
  <si>
    <t>5910063020</t>
  </si>
  <si>
    <t>Opravné souvislé broušení kolejnic R260 head checking, povrchové vady, příčný a podélný profil hloubky přes 2 mm do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</si>
  <si>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1371707844</t>
  </si>
  <si>
    <t>141</t>
  </si>
  <si>
    <t>5910063030</t>
  </si>
  <si>
    <t>Opravné souvislé broušení kolejnic R260 head checking, povrchové vady, příčný a podélný profil hloubky přes 4 mm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</si>
  <si>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186184944</t>
  </si>
  <si>
    <t>142</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</si>
  <si>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</si>
  <si>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</si>
  <si>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-1284208455</t>
  </si>
  <si>
    <t>143</t>
  </si>
  <si>
    <t>5910063060</t>
  </si>
  <si>
    <t>Opravné souvislé broušení kolejnic R260 příčný a podélný profil vlnkovitost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</si>
  <si>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-1797512088</t>
  </si>
  <si>
    <t>144</t>
  </si>
  <si>
    <t>5910090050</t>
  </si>
  <si>
    <t>Navaření srdcovky jednoduché montované z kolejnic montované z kolejnic úhel odbočení 5°-7,9° (1:7,5 až 1:9) hloubky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</si>
  <si>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-1666367643</t>
  </si>
  <si>
    <t>Poznámka k souboru cen:_x000D_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</si>
  <si>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Poznámka k položce:_x000D_
Srdcovka=kus</t>
  </si>
  <si>
    <t>145</t>
  </si>
  <si>
    <t>5910090060</t>
  </si>
  <si>
    <t>Navaření srdcovky jednoduché montované z kolejnic montované z kolejnic úhel odbočení 5°-7,9° (1:7,5 až 1:9) hloubky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</si>
  <si>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1709045699</t>
  </si>
  <si>
    <t>146</t>
  </si>
  <si>
    <t>5910090070</t>
  </si>
  <si>
    <t>Navaření srdcovky jednoduché montované z kolejnic montované z kolejnic úhel odbočení 5°-7,9° (1:7,5 až 1:9) hloubky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</si>
  <si>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2131958858</t>
  </si>
  <si>
    <t>147</t>
  </si>
  <si>
    <t>5910090110</t>
  </si>
  <si>
    <t>Navaření srdcovky jednoduché montované z kolejnic montované z kolejnic úhel odbočení 3,5°-4,9° (1:11 až 1:14) hloubky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</si>
  <si>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-1384727778</t>
  </si>
  <si>
    <t>148</t>
  </si>
  <si>
    <t>5910090120</t>
  </si>
  <si>
    <t>Navaření srdcovky jednoduché montované z kolejnic montované z kolejnic úhel odbočení 3,5°-4,9° (1:11 až 1:14) hloubky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</si>
  <si>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-595206783</t>
  </si>
  <si>
    <t>149</t>
  </si>
  <si>
    <t>5910090130</t>
  </si>
  <si>
    <t>Navaření srdcovky jednoduché montované z kolejnic montované z kolejnic úhel odbočení 3,5°-4,9° (1:11 až 1:14) hloubky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</si>
  <si>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-2027388243</t>
  </si>
  <si>
    <t>150</t>
  </si>
  <si>
    <t>5910090150</t>
  </si>
  <si>
    <t>Navaření srdcovky jednoduché montované z kolejnic montované z kolejnic hloubky úhel odbočení 3,4° (1:18,5) do 10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</si>
  <si>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881949165</t>
  </si>
  <si>
    <t>151</t>
  </si>
  <si>
    <t>5910090160</t>
  </si>
  <si>
    <t>Navaření srdcovky jednoduché montované z kolejnic montované z kolejnic hloubky úhel odbočení 3,4° (1:18,5) přes 10 do 20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</si>
  <si>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913341782</t>
  </si>
  <si>
    <t>152</t>
  </si>
  <si>
    <t>5910090180</t>
  </si>
  <si>
    <t>Navaření srdcovky jednoduché montované z kolejnic montované z kolejnic hloubky úhel odbočení 3,4° (1:18,5) přes 20 do 35 mm Poznámka: 1. V cenách jsou obsaženy náklady na uvolnění upevňovadel, vyrovnání srdcovky, opravu navařením, broušení po navaření v rozsahu schváleného technologického postupu, dotažení upevňovadel a kontrola měřidlem. 2. V cenách nejsou obsaženy náklady na podbití srdcovky a nedestruktivní kontrolu ultrazvukem.</t>
  </si>
  <si>
    <t>-326165160</t>
  </si>
  <si>
    <t>153</t>
  </si>
  <si>
    <t>5910090210</t>
  </si>
  <si>
    <t>Navaření srdcovky jednoduché s kovaným klínem nebo s hrotem klínu z plnoprofilové kolejnice úhel odbočení 1:7,5 až 1:9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</si>
  <si>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-593241668</t>
  </si>
  <si>
    <t>Poznámka k souboru cen:_x000D_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</si>
  <si>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154</t>
  </si>
  <si>
    <t>5910090220</t>
  </si>
  <si>
    <t>Navaření srdcovky jednoduché s kovaným klínem nebo s hrotem klínu z plnoprofilové kolejnice úhel odbočení 1:7,5 až 1:9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</si>
  <si>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466667952</t>
  </si>
  <si>
    <t>155</t>
  </si>
  <si>
    <t>5910090230</t>
  </si>
  <si>
    <t>Navaření srdcovky jednoduché s kovaným klínem nebo s hrotem klínu z plnoprofilové kolejnice úhel odbočení 1:7,5 až 1:9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</si>
  <si>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-1917184332</t>
  </si>
  <si>
    <t>156</t>
  </si>
  <si>
    <t>5910090250</t>
  </si>
  <si>
    <t>Navaření srdcovky jednoduché s kovaným klínem nebo s hrotem klínu z plnoprofilové kolejnice úhel odbočení 1:11 až 1:14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</si>
  <si>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1571920751</t>
  </si>
  <si>
    <t>157</t>
  </si>
  <si>
    <t>5910090260</t>
  </si>
  <si>
    <t>Navaření srdcovky jednoduché s kovaným klínem nebo s hrotem klínu z plnoprofilové kolejnice úhel odbočení 1:11 až 1:14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</si>
  <si>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1986479743</t>
  </si>
  <si>
    <t>158</t>
  </si>
  <si>
    <t>5910090270</t>
  </si>
  <si>
    <t>Navaření srdcovky jednoduché s kovaným klínem nebo s hrotem klínu z plnoprofilové kolejnice úhel odbočení 1:11 až 1:14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</si>
  <si>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1804704847</t>
  </si>
  <si>
    <t>159</t>
  </si>
  <si>
    <t>5910090310</t>
  </si>
  <si>
    <t>Navaření srdcovky jednoduché s kovaným klínem nebo s hrotem klínu z plnoprofilové kolejnice úhel odbočení 1:18,5 opotřebení do 10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</si>
  <si>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1525086356</t>
  </si>
  <si>
    <t>160</t>
  </si>
  <si>
    <t>5910090320</t>
  </si>
  <si>
    <t>Navaření srdcovky jednoduché s kovaným klínem nebo s hrotem klínu z plnoprofilové kolejnice úhel odbočení 1:18,5 opotřebení přes 10 do 20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</si>
  <si>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-364672740</t>
  </si>
  <si>
    <t>161</t>
  </si>
  <si>
    <t>5910090330</t>
  </si>
  <si>
    <t>Navaření srdcovky jednoduché s kovaným klínem nebo s hrotem klínu z plnoprofilové kolejnice úhel odbočení 1:18,5 opotřebení přes 20 do 35 mm Poznámka: 1. V cenách jsou obsaženy náklady na uvolnění upevňovadel, vyrovnání srdcovky, opravu navařením, broušení po navaření v rozsahu schváleného technologického postupu, dotažení upevňovadel, PT nebo MT po vybroušení a navaření a kontrola měřidlem. 2. V cenách nejsou obsaženy náklady na podbití srdcovky a nedestruktivní kontrolu ultrazvukem.</t>
  </si>
  <si>
    <t>-1470646602</t>
  </si>
  <si>
    <t>162</t>
  </si>
  <si>
    <t>5910095010</t>
  </si>
  <si>
    <t>Navaření srdcovky dvojité montované opotřebení do 10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</si>
  <si>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-1350853703</t>
  </si>
  <si>
    <t>Poznámka k souboru cen:_x000D_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</si>
  <si>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163</t>
  </si>
  <si>
    <t>5910095020</t>
  </si>
  <si>
    <t>Navaření srdcovky dvojité montované opotřebení přes 10 do 20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</si>
  <si>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2000879438</t>
  </si>
  <si>
    <t>164</t>
  </si>
  <si>
    <t>5910095030</t>
  </si>
  <si>
    <t>Navaření srdcovky dvojité montované opotřebení přes 20 do 35 mm Poznámka: 1. V cenách jsou obsaženy náklady na uvolnění upevňovadel, vyrovnání srdcovky, navaření u opotřebení více než 20 mm s mezivrstvou, broušení po navaření v rozsahu schváleného technologického postupu, dotažení upevňovadel, PT nebo MT po vybroušení a navaření a kontrola měřidlem. 2. V cenách nejsou obsaženy náklady na podbití srdcovky a nedestruktivní kontrolu ultrazvukem.</t>
  </si>
  <si>
    <t>1097793369</t>
  </si>
  <si>
    <t>165</t>
  </si>
  <si>
    <t>5910110010</t>
  </si>
  <si>
    <t>Navaření přídržnice Kn 60 opotřebení do 10 mm Poznámka: 1. V cenách jsou započteny náklady na navaření dle schváleného postupu, vizuální prohlídku, upnutí, navaření a kontrolu návaru. 2. V cenách nejsou obsaženy náklady na demontáž a montáž přídržnice.</t>
  </si>
  <si>
    <t>615045149</t>
  </si>
  <si>
    <t>Poznámka k souboru cen:_x000D_
1. V cenách jsou započteny náklady na navaření dle schváleného postupu, vizuální prohlídku, upnutí, navaření a kontrolu návaru. 2. V cenách nejsou obsaženy náklady na demontáž a montáž přídržnice.</t>
  </si>
  <si>
    <t>166</t>
  </si>
  <si>
    <t>5910110020</t>
  </si>
  <si>
    <t>Navaření přídržnice Kn 60 opotřebení přes 10 do 15 mm Poznámka: 1. V cenách jsou započteny náklady na navaření dle schváleného postupu, vizuální prohlídku, upnutí, navaření a kontrolu návaru. 2. V cenách nejsou obsaženy náklady na demontáž a montáž přídržnice.</t>
  </si>
  <si>
    <t>-55777795</t>
  </si>
  <si>
    <t>167</t>
  </si>
  <si>
    <t>5910110030</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</si>
  <si>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</si>
  <si>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-1781057707</t>
  </si>
  <si>
    <t>168</t>
  </si>
  <si>
    <t>5910132030</t>
  </si>
  <si>
    <t>Zřízení zádržné opěrky na jazyku i opornici Poznámka: 1. V cenách jsou započteny náklady na vrtání otvorů a montáž. 2. V cenách nejsou obsaženy náklady na dodávku materiálu.</t>
  </si>
  <si>
    <t>pár</t>
  </si>
  <si>
    <t>-786267832</t>
  </si>
  <si>
    <t>Poznámka k souboru cen:_x000D_
1. V cenách jsou započteny náklady na vrtání otvorů a montáž. 2. V cenách nejsou obsaženy náklady na dodávku materiálu.</t>
  </si>
  <si>
    <t>169</t>
  </si>
  <si>
    <t>5910135010</t>
  </si>
  <si>
    <t>Demontáž pražcové kotvy v koleji Poznámka: 1. V cenách jsou započteny náklady na odstranění kameniva, demontáž, dohození a úpravu kameniva a naložení výzisku na dopravní prostředek.</t>
  </si>
  <si>
    <t>209290221</t>
  </si>
  <si>
    <t>Poznámka k souboru cen:_x000D_
1. V cenách jsou započteny náklady na odstranění kameniva, demontáž, dohození a úpravu kameniva a naložení výzisku na dopravní prostředek.</t>
  </si>
  <si>
    <t>170</t>
  </si>
  <si>
    <t>5910136010</t>
  </si>
  <si>
    <t>Montáž pražcové kotvy v koleji Poznámka: 1. V cenách jsou započteny náklady na odstranění kameniva, montáž, ošetření součásti mazivem a úpravu kameniva. 2. V cenách nejsou obsaženy náklady na dodávku materiálu.</t>
  </si>
  <si>
    <t>-1205803004</t>
  </si>
  <si>
    <t>Poznámka k souboru cen:_x000D_
1. V cenách jsou započteny náklady na odstranění kameniva, montáž, ošetření součásti mazivem a úpravu kameniva. 2. V cenách nejsou obsaženy náklady na dodávku materiálu.</t>
  </si>
  <si>
    <t>171</t>
  </si>
  <si>
    <t>5911011020</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</si>
  <si>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</si>
  <si>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-1483474779</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</si>
  <si>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</si>
  <si>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Délka jazyků + opornic=m</t>
  </si>
  <si>
    <t>172</t>
  </si>
  <si>
    <t>5911011030</t>
  </si>
  <si>
    <t>Výměna jazyků a opornic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</si>
  <si>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-432207400</t>
  </si>
  <si>
    <t>173</t>
  </si>
  <si>
    <t>5911013020</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</si>
  <si>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</si>
  <si>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-1736636978</t>
  </si>
  <si>
    <t>174</t>
  </si>
  <si>
    <t>5911013030</t>
  </si>
  <si>
    <t>Výměna jazyka a opornice výhybky jednoduché s jedním hákovým závěrem soustavy T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</si>
  <si>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420314270</t>
  </si>
  <si>
    <t>175</t>
  </si>
  <si>
    <t>5911015020</t>
  </si>
  <si>
    <t>Výměna jazyka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</si>
  <si>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-687468252</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</si>
  <si>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</si>
  <si>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176</t>
  </si>
  <si>
    <t>5911015030</t>
  </si>
  <si>
    <t>Výměna jazyka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mazivem.V cenách nejsou započteny náklady na dodávku dílů, dělení kolejnic, zřízení svaru, demontáž a montáž opěrek a styků.</t>
  </si>
  <si>
    <t>1943954826</t>
  </si>
  <si>
    <t>177</t>
  </si>
  <si>
    <t>5911017020</t>
  </si>
  <si>
    <t>Výměna opornice výhybky jednoduché s jedním hákovým závěrem soustavy S49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</si>
  <si>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-207011425</t>
  </si>
  <si>
    <t>Poznámka k souboru cen:_x000D_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</si>
  <si>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178</t>
  </si>
  <si>
    <t>5911017030</t>
  </si>
  <si>
    <t>Výměna opornice výhybky jednoduché s jedním hákovým závěrem soustavy T Poznámka: 1. V cenách jsou započteny náklady na zřízení nebo demontáž prozatímních styků, demontáž upevňovadel, závěru a dílu, výměnu a montáž dílu, úpravu pryžových podložek a dilatačních spár, montáž závěru a upevňovadel, seřízení závěru a provedení západkové zkoušky a ošetření součástí mazivem. 2. V cenách nejsou započteny náklady na dodávku dílů, dělení kolejnic, zřízení svaru, demontáž a montáž opěrek a styků.</t>
  </si>
  <si>
    <t>1468541920</t>
  </si>
  <si>
    <t>179</t>
  </si>
  <si>
    <t>5911019020</t>
  </si>
  <si>
    <t>Výměna jazyků a opornic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</si>
  <si>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1133611007</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</si>
  <si>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mazivem.V cenách nejsou započteny náklady na dodávku dílů, dělení kolejnic, zřízení svaru, demontáž a montáž opěrek a styků.</t>
  </si>
  <si>
    <t>180</t>
  </si>
  <si>
    <t>5911021020</t>
  </si>
  <si>
    <t>Výměna jazyka 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</si>
  <si>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1168490155</t>
  </si>
  <si>
    <t>Poznámka k souboru cen:_x000D_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</si>
  <si>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181</t>
  </si>
  <si>
    <t>5911023020</t>
  </si>
  <si>
    <t>Výměna jazyka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</si>
  <si>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-2094619748</t>
  </si>
  <si>
    <t>182</t>
  </si>
  <si>
    <t>5911025020</t>
  </si>
  <si>
    <t>Výměna opornice výhybky jednoduché s dvěma hákovými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</si>
  <si>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879601774</t>
  </si>
  <si>
    <t>183</t>
  </si>
  <si>
    <t>5911027010</t>
  </si>
  <si>
    <t>Výměna jazyků a opornic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</si>
  <si>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1047879749</t>
  </si>
  <si>
    <t>Poznámka k souboru cen:_x000D_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</si>
  <si>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184</t>
  </si>
  <si>
    <t>5911027030</t>
  </si>
  <si>
    <t>Výměna jazyků a opornic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</si>
  <si>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1123447055</t>
  </si>
  <si>
    <t>185</t>
  </si>
  <si>
    <t>5911029010</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</si>
  <si>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</si>
  <si>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1319672388</t>
  </si>
  <si>
    <t>186</t>
  </si>
  <si>
    <t>5911029030</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</si>
  <si>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</si>
  <si>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1885484974</t>
  </si>
  <si>
    <t>187</t>
  </si>
  <si>
    <t>5911031010</t>
  </si>
  <si>
    <t>Výměna jazyka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</si>
  <si>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-716522829</t>
  </si>
  <si>
    <t>188</t>
  </si>
  <si>
    <t>5911031030</t>
  </si>
  <si>
    <t>Výměna jazyka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</si>
  <si>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578560118</t>
  </si>
  <si>
    <t>189</t>
  </si>
  <si>
    <t>5911033010</t>
  </si>
  <si>
    <t>Výměna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</si>
  <si>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-192739213</t>
  </si>
  <si>
    <t>190</t>
  </si>
  <si>
    <t>5911033030</t>
  </si>
  <si>
    <t>Výměna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</si>
  <si>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-49347133</t>
  </si>
  <si>
    <t>191</t>
  </si>
  <si>
    <t>5911113020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</si>
  <si>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</si>
  <si>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t</t>
  </si>
  <si>
    <t>-456417003</t>
  </si>
  <si>
    <t>Poznámka k souboru cen:_x000D_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</si>
  <si>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Poznámka k položce:_x000D_
Hmotnost srdcovky=t</t>
  </si>
  <si>
    <t>192</t>
  </si>
  <si>
    <t>5911113030</t>
  </si>
  <si>
    <t>Výměna srdcovky jednoduché montované z kolejnic soustavy T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</si>
  <si>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-742768307</t>
  </si>
  <si>
    <t>193</t>
  </si>
  <si>
    <t>5911113110</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</si>
  <si>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</si>
  <si>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-183217176</t>
  </si>
  <si>
    <t>194</t>
  </si>
  <si>
    <t>5911113120</t>
  </si>
  <si>
    <t>Výměna srdcovky jednoduché svařované (SK)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</si>
  <si>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-653950556</t>
  </si>
  <si>
    <t>195</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</si>
  <si>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</si>
  <si>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</si>
  <si>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1690076331</t>
  </si>
  <si>
    <t>196</t>
  </si>
  <si>
    <t>5911113310</t>
  </si>
  <si>
    <t>Výměna srdcovky jednoduché lité (ZPT) soustavy UIC60 za stejný typ bez výměny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</si>
  <si>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-576841523</t>
  </si>
  <si>
    <t>197</t>
  </si>
  <si>
    <t>5911117010</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</si>
  <si>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</si>
  <si>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-507115756</t>
  </si>
  <si>
    <t>Poznámka k souboru cen:_x000D_
1. V cenách jsou započteny náklady na výměnu přídržnice, vymezení šíře žlábku a ošetření součástí mazivem. 2. V cenách nejsou obsaženy náklady na dodávku dílu.</t>
  </si>
  <si>
    <t xml:space="preserve">Poznámka k položce:_x000D_
Délka přídržnice=m;
Metr přídržnice=m
</t>
  </si>
  <si>
    <t>198</t>
  </si>
  <si>
    <t>5911117020</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</si>
  <si>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</si>
  <si>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-1579665753</t>
  </si>
  <si>
    <t>199</t>
  </si>
  <si>
    <t>5911117030</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</si>
  <si>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</si>
  <si>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-1151875469</t>
  </si>
  <si>
    <t>200</t>
  </si>
  <si>
    <t>5911117040</t>
  </si>
  <si>
    <t>Výměna přídržnice srdcovky jednoduché typ Kn60 přímé soustavy T Poznámka: 1. V cenách jsou započteny náklady na výměnu přídržnice, vymezení šíře žlábku a ošetření součástí mazivem. 2. V cenách nejsou obsaženy náklady na dodávku dílu.</t>
  </si>
  <si>
    <t>440063389</t>
  </si>
  <si>
    <t>201</t>
  </si>
  <si>
    <t>5911117110</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</si>
  <si>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</si>
  <si>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1206550347</t>
  </si>
  <si>
    <t>202</t>
  </si>
  <si>
    <t>5911117120</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</si>
  <si>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</si>
  <si>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-2125861106</t>
  </si>
  <si>
    <t>203</t>
  </si>
  <si>
    <t>5911117130</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</si>
  <si>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</si>
  <si>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-2030309773</t>
  </si>
  <si>
    <t>204</t>
  </si>
  <si>
    <t>5911117140</t>
  </si>
  <si>
    <t>Výměna přídržnice srdcovky jednoduché typ Kn60 ohnuté soustavy T Poznámka: 1. V cenách jsou započteny náklady na výměnu přídržnice, vymezení šíře žlábku a ošetření součástí mazivem. 2. V cenách nejsou obsaženy náklady na dodávku dílu.</t>
  </si>
  <si>
    <t>2674517</t>
  </si>
  <si>
    <t>205</t>
  </si>
  <si>
    <t>5911121010</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</si>
  <si>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</si>
  <si>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-1232223429</t>
  </si>
  <si>
    <t>Poznámka k souboru cen:_x000D_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</si>
  <si>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Délka kolejnice=m;
Metr přídržnice=m
</t>
  </si>
  <si>
    <t>206</t>
  </si>
  <si>
    <t>5911121020</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</si>
  <si>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</si>
  <si>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1454349</t>
  </si>
  <si>
    <t>207</t>
  </si>
  <si>
    <t>5911121030</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</si>
  <si>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</si>
  <si>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1009698473</t>
  </si>
  <si>
    <t>208</t>
  </si>
  <si>
    <t>5911121040</t>
  </si>
  <si>
    <t>Výměna kolejnice u přídržnice typ Kn60 přímá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</si>
  <si>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1495535995</t>
  </si>
  <si>
    <t>209</t>
  </si>
  <si>
    <t>5911121110</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</si>
  <si>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</si>
  <si>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-669173738</t>
  </si>
  <si>
    <t>210</t>
  </si>
  <si>
    <t>5911121120</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</si>
  <si>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</si>
  <si>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629422403</t>
  </si>
  <si>
    <t>211</t>
  </si>
  <si>
    <t>5911121130</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</si>
  <si>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</si>
  <si>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-277200708</t>
  </si>
  <si>
    <t>212</t>
  </si>
  <si>
    <t>5911121140</t>
  </si>
  <si>
    <t>Výměna kolejnice u přídržnice typ Kn60 ohnuté soustavy T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</si>
  <si>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1813014663</t>
  </si>
  <si>
    <t>213</t>
  </si>
  <si>
    <t>5911231020</t>
  </si>
  <si>
    <t>Výměna VP svorníku soustavy S49 Poznámka: 1. V cenách jsou započteny náklady na demontáž, výměnu, montáž a ošetření součástí mazivem. 2. V cenách nejsou obsaženy náklady na dodávku materiálu.</t>
  </si>
  <si>
    <t>-1456935468</t>
  </si>
  <si>
    <t>Poznámka k souboru cen:_x000D_
1. V cenách jsou započteny náklady na demontáž, výměnu, montáž a ošetření součástí mazivem. 2. V cenách nejsou obsaženy náklady na dodávku materiálu.</t>
  </si>
  <si>
    <t>Poznámka k položce:_x000D_
Svorník=kus</t>
  </si>
  <si>
    <t>214</t>
  </si>
  <si>
    <t>5911313010</t>
  </si>
  <si>
    <t>Seřízení hákového závěru výhybky jednoduché jednozávěrové soustavy R65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</si>
  <si>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1767326964</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</si>
  <si>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</si>
  <si>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Závěr=kus</t>
  </si>
  <si>
    <t>215</t>
  </si>
  <si>
    <t>5911313020</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</si>
  <si>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</si>
  <si>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365517503</t>
  </si>
  <si>
    <t>216</t>
  </si>
  <si>
    <t>5911313030</t>
  </si>
  <si>
    <t>Seřízení hákového závěru výhybky jednoduché jednozávěrové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</si>
  <si>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1594657940</t>
  </si>
  <si>
    <t>217</t>
  </si>
  <si>
    <t>5911313120</t>
  </si>
  <si>
    <t>Seřízení hákového závěru výhybky jednoduché dvouzávěrové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</si>
  <si>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235658194</t>
  </si>
  <si>
    <t>Poznámka k položce:_x000D_
Dva závěry=kus</t>
  </si>
  <si>
    <t>218</t>
  </si>
  <si>
    <t>5911387020</t>
  </si>
  <si>
    <t>Seřízení hákového závěru výhybky křižovatkové celé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</si>
  <si>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-2032821521</t>
  </si>
  <si>
    <t>219</t>
  </si>
  <si>
    <t>5911387030</t>
  </si>
  <si>
    <t>Seřízení hákového závěru výhybky křižovatkové celé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</si>
  <si>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125871396</t>
  </si>
  <si>
    <t>220</t>
  </si>
  <si>
    <t>5911455010</t>
  </si>
  <si>
    <t>Seřízení hákového závěru srdcovky dvojité s PHS soustavy R65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</si>
  <si>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81574310</t>
  </si>
  <si>
    <t>Poznámka k souboru cen:_x000D_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</si>
  <si>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221</t>
  </si>
  <si>
    <t>5911455020</t>
  </si>
  <si>
    <t>Seřízení hákového závěru srdcovky dvojité s PHS soustavy S49 Poznámka: 1. V cenách jsou započteny náklady na demontáž nebo montáž součástí, seřízení zdvihu, rozevření a záklesu háku, mezery mezi hrotnicí a kolenovou kolejnicí v místě první hákové stěžejky, oprava nebo výměna čepů a pouzder jazyků a vymezení vůlí závěru, seřízení výměníku a závěru, seřízení a přezkoušení chodu závěru, provedení západkové zkoušky a ošetření součástí mazivem. 2. V cenách nejsou obsaženy náklady na dodávku materiálu.</t>
  </si>
  <si>
    <t>479242898</t>
  </si>
  <si>
    <t>222</t>
  </si>
  <si>
    <t>5911523010</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</si>
  <si>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</si>
  <si>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-1543163318</t>
  </si>
  <si>
    <t>Poznámka k souboru cen:_x000D_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</si>
  <si>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Poznámka k položce:_x000D_
Výměnová část=kus</t>
  </si>
  <si>
    <t>223</t>
  </si>
  <si>
    <t>5911523020</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</si>
  <si>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</si>
  <si>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-1426383021</t>
  </si>
  <si>
    <t>224</t>
  </si>
  <si>
    <t>5911523030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</si>
  <si>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</si>
  <si>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1329248070</t>
  </si>
  <si>
    <t>225</t>
  </si>
  <si>
    <t>5911523110</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</si>
  <si>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</si>
  <si>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-1384839347</t>
  </si>
  <si>
    <t>226</t>
  </si>
  <si>
    <t>5911523130</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</si>
  <si>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t>
  </si>
  <si>
    <t>-1559828949</t>
  </si>
  <si>
    <t>227</t>
  </si>
  <si>
    <t>5911531010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</si>
  <si>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</si>
  <si>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151418440</t>
  </si>
  <si>
    <t>Poznámka k souboru cen:_x000D_
1. V cenách jsou započteny náklady na nastavení podzávorování, vymezení zdvihu, vůle háku, oprava polohy svěrací čelisti, vůli třmenů, přezkoušení chodu výhybky, provedení západkové zkoušky a ošetření kluzných částí výhybky mazivem.</t>
  </si>
  <si>
    <t>228</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</si>
  <si>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</si>
  <si>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</si>
  <si>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915423028</t>
  </si>
  <si>
    <t>229</t>
  </si>
  <si>
    <t>5911531110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</si>
  <si>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</si>
  <si>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-46219206</t>
  </si>
  <si>
    <t>230</t>
  </si>
  <si>
    <t>5911531120</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</si>
  <si>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</si>
  <si>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1373002898</t>
  </si>
  <si>
    <t>231</t>
  </si>
  <si>
    <t>5911553010</t>
  </si>
  <si>
    <t>Seřízení čelisťového závěru srdcovky jednoduché s PHS soustavy UIC60 Poznámka: 1. V cenách jsou započteny náklady na seřízení závěru, přezkoušení chodu výhybky, provedení západkové zkoušky a ošetření kluzných částí výhybky mazivem.</t>
  </si>
  <si>
    <t>-2034009195</t>
  </si>
  <si>
    <t>Poznámka k souboru cen:_x000D_
1. V cenách jsou započteny náklady na seřízení závěru, přezkoušení chodu výhybky, provedení západkové zkoušky a ošetření kluzných částí výhybky mazivem.</t>
  </si>
  <si>
    <t>232</t>
  </si>
  <si>
    <t>5911553030</t>
  </si>
  <si>
    <t>Seřízení čelisťového závěru srdcovky jednoduché s PHS soustavy S49 Poznámka: 1. V cenách jsou započteny náklady na seřízení závěru, přezkoušení chodu výhybky, provedení západkové zkoušky a ošetření kluzných částí výhybky mazivem.</t>
  </si>
  <si>
    <t>-778292012</t>
  </si>
  <si>
    <t>233</t>
  </si>
  <si>
    <t>5911565030</t>
  </si>
  <si>
    <t>Seřízení výměnové části čelisťového závěru výhybky křižovatkové soustavy S49 Poznámka: 1. V cenách jsou započteny náklady demontáž, výměnu a montáž, přezkoušení chodu výhybky, provedení západkové zkoušky a ošetření kluzných částí výhybky mazivem.</t>
  </si>
  <si>
    <t>904327854</t>
  </si>
  <si>
    <t>Poznámka k souboru cen:_x000D_
1. V cenách jsou započteny náklady demontáž, výměnu a montáž, přezkoušení chodu výhybky, provedení západkové zkoušky a ošetření kluzných částí výhybky mazivem.</t>
  </si>
  <si>
    <t>Poznámka k položce:_x000D_
Výměnová část</t>
  </si>
  <si>
    <t>234</t>
  </si>
  <si>
    <t>5911573020</t>
  </si>
  <si>
    <t>Seřízení čelisťového závěru výhybky křižovatkové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</si>
  <si>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1246613850</t>
  </si>
  <si>
    <t>235</t>
  </si>
  <si>
    <t>5911573030</t>
  </si>
  <si>
    <t>Seřízení čelisťového závěru výhybky křižovatkové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</si>
  <si>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1814415749</t>
  </si>
  <si>
    <t>236</t>
  </si>
  <si>
    <t>5911573040</t>
  </si>
  <si>
    <t>Seřízení čelisťového závěru výhybky křižovatkové soustavy T Poznámka: 1. V cenách jsou započteny náklady na nastavení podzávorování, vymezení zdvihu, vůle háku, oprava polohy svěrací čelisti, vůli třmenů, přezkoušení chodu výhybky, provedení západkové zkoušky a ošetření kluzných částí výhybky mazivem.</t>
  </si>
  <si>
    <t>-1054234823</t>
  </si>
  <si>
    <t>237</t>
  </si>
  <si>
    <t>5911597030</t>
  </si>
  <si>
    <t>Seřízení čelisťového závěru srdcovky dvojité s PHS soustavy S49 Poznámka: 1. V cenách jsou započteny náklady na seřízení závěru, přezkoušení chodu výhybky, provedení západkové zkoušky a ošetření kluzných částí výhybky mazivem.</t>
  </si>
  <si>
    <t>1121080798</t>
  </si>
  <si>
    <t>238</t>
  </si>
  <si>
    <t>5911597040</t>
  </si>
  <si>
    <t>Seřízení čelisťového závěru srdcovky dvojité s PHS soustavy T Poznámka: 1. V cenách jsou započteny náklady na seřízení závěru, přezkoušení chodu výhybky, provedení západkové zkoušky a ošetření kluzných částí výhybky mazivem.</t>
  </si>
  <si>
    <t>475000455</t>
  </si>
  <si>
    <t>239</t>
  </si>
  <si>
    <t>5911641010</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</si>
  <si>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</si>
  <si>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271015045</t>
  </si>
  <si>
    <t>Poznámka k souboru cen:_x000D_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</si>
  <si>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240</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</si>
  <si>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</si>
  <si>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</si>
  <si>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1430468317</t>
  </si>
  <si>
    <t>241</t>
  </si>
  <si>
    <t>5911641110</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</si>
  <si>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</si>
  <si>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-376195436</t>
  </si>
  <si>
    <t>242</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</si>
  <si>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</si>
  <si>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</si>
  <si>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-1036594155</t>
  </si>
  <si>
    <t>243</t>
  </si>
  <si>
    <t>5911655010</t>
  </si>
  <si>
    <t>Demontáž jednoduché výhybky na úložišti dřevěné pražce soustavy UIC60 Poznámka: 1. V cenách jsou započteny náklady na demontáž do součástí, manipulaci, naložení na dopravní prostředek a uložení vyzískaného materiálu na úložišti.</t>
  </si>
  <si>
    <t>-981326736</t>
  </si>
  <si>
    <t>Poznámka k souboru cen:_x000D_
1. V cenách jsou započteny náklady na demontáž do součástí, manipulaci, naložení na dopravní prostředek a uložení vyzískaného materiálu na úložišti.</t>
  </si>
  <si>
    <t>244</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</si>
  <si>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</si>
  <si>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</si>
  <si>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-743495012</t>
  </si>
  <si>
    <t>245</t>
  </si>
  <si>
    <t>5911655110</t>
  </si>
  <si>
    <t>Demontáž jednoduché výhybky na úložišti betonové pražce soustavy UIC60 Poznámka: 1. V cenách jsou započteny náklady na demontáž do součástí, manipulaci, naložení na dopravní prostředek a uložení vyzískaného materiálu na úložišti.</t>
  </si>
  <si>
    <t>-658182420</t>
  </si>
  <si>
    <t>246</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</si>
  <si>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</si>
  <si>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</si>
  <si>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457166455</t>
  </si>
  <si>
    <t>Poznámka k souboru cen:_x000D_
1. V cenách jsou započteny náklady na demontáž do součástí včetně závěrů, manipulaci, naložení na dopravní prostředek a uložení vyzískaného materiálu na úložišti.</t>
  </si>
  <si>
    <t>247</t>
  </si>
  <si>
    <t>5911671010</t>
  </si>
  <si>
    <t>Příplatek za demontáž v ose koleje výhybky jednoduché pražce dřevěné soustavy UIC60 Poznámka: 1. V cenách jsou započteny náklady za obtížnost demontáže v ose koleje.</t>
  </si>
  <si>
    <t>32393069</t>
  </si>
  <si>
    <t>Poznámka k souboru cen:_x000D_
1. V cenách jsou započteny náklady za obtížnost demontáže v ose koleje.</t>
  </si>
  <si>
    <t>248</t>
  </si>
  <si>
    <t>5911671040</t>
  </si>
  <si>
    <t>Příplatek za demontáž v ose koleje výhybky jednoduché pražce dřevěné soustavy S49 Poznámka: 1. V cenách jsou započteny náklady za obtížnost demontáže v ose koleje.</t>
  </si>
  <si>
    <t>-792917607</t>
  </si>
  <si>
    <t>249</t>
  </si>
  <si>
    <t>5911671070</t>
  </si>
  <si>
    <t>Příplatek za demontáž v ose koleje výhybky jednoduché pražce betonové soustavy UIC60 Poznámka: 1. V cenách jsou započteny náklady za obtížnost demontáže v ose koleje.</t>
  </si>
  <si>
    <t>-1083293213</t>
  </si>
  <si>
    <t>250</t>
  </si>
  <si>
    <t>5911671140</t>
  </si>
  <si>
    <t>Příplatek za demontáž v ose koleje výhybky křižovatkové pražce dřevěné soustavy S49 Poznámka: 1. V cenách jsou započteny náklady za obtížnost demontáže v ose koleje.</t>
  </si>
  <si>
    <t>459699417</t>
  </si>
  <si>
    <t>251</t>
  </si>
  <si>
    <t>5911707015</t>
  </si>
  <si>
    <t>Demontáž pojistných úhelníků na mostech tvar UIC60, R65 Poznámka: 1. V cenách jsou započteny náklady na demontáž, manipulaci a naložení na dopravní prostředek nebo uložení mimo most.</t>
  </si>
  <si>
    <t>2045051290</t>
  </si>
  <si>
    <t>Poznámka k souboru cen:_x000D_
1. V cenách jsou započteny náklady na demontáž, manipulaci a naložení na dopravní prostředek nebo uložení mimo most.</t>
  </si>
  <si>
    <t>Poznámka k položce:_x000D_
Úhelník=m</t>
  </si>
  <si>
    <t>252</t>
  </si>
  <si>
    <t>5911707025</t>
  </si>
  <si>
    <t>Demontáž pojistných úhelníků na mostech tvar S49, T, A Poznámka: 1. V cenách jsou započteny náklady na demontáž, manipulaci a naložení na dopravní prostředek nebo uložení mimo most.</t>
  </si>
  <si>
    <t>-51992215</t>
  </si>
  <si>
    <t>253</t>
  </si>
  <si>
    <t>5911709015</t>
  </si>
  <si>
    <t>Montáž pojistných úhelníků na mostech tvar UIC60, R65 Poznámka: 1. V cenách jsou započteny náklady na montáž, vrtání otvorů pro vrtule. 2. V cenách nejsou obsaženy náklady na dodávku materiálu.</t>
  </si>
  <si>
    <t>-1254171545</t>
  </si>
  <si>
    <t>Poznámka k souboru cen:_x000D_
1. V cenách jsou započteny náklady na montáž, vrtání otvorů pro vrtule. 2. V cenách nejsou obsaženy náklady na dodávku materiálu.</t>
  </si>
  <si>
    <t>254</t>
  </si>
  <si>
    <t>5911709025</t>
  </si>
  <si>
    <t>Montáž pojistných úhelníků na mostech tvar S49, T, A Poznámka: 1. V cenách jsou započteny náklady na montáž, vrtání otvorů pro vrtule. 2. V cenách nejsou obsaženy náklady na dodávku materiálu.</t>
  </si>
  <si>
    <t>1114213340</t>
  </si>
  <si>
    <t>255</t>
  </si>
  <si>
    <t>5913035020</t>
  </si>
  <si>
    <t>Demontáž celopryžové přejezdové konstrukce málo zatížené v koleji část vnitřní Poznámka: 1. V cenách jsou započteny náklady na demontáž konstrukce, naložení na dopravní prostředek.</t>
  </si>
  <si>
    <t>1048180222</t>
  </si>
  <si>
    <t>Poznámka k souboru cen:_x000D_
1. V cenách jsou započteny náklady na demontáž konstrukce, naložení na dopravní prostředek.</t>
  </si>
  <si>
    <t>256</t>
  </si>
  <si>
    <t>5913035030</t>
  </si>
  <si>
    <t>Demontáž celopryžové přejezdové konstrukce málo zatížené v koleji část vnější a vnitřní včetně závěrných zídek Poznámka: 1. V cenách jsou započteny náklady na demontáž konstrukce, naložení na dopravní prostředek.</t>
  </si>
  <si>
    <t>1152662508</t>
  </si>
  <si>
    <t>257</t>
  </si>
  <si>
    <t>5913035230</t>
  </si>
  <si>
    <t>Demontáž celopryžové přejezdové konstrukce silně zatížené v koleji část vnější a vnitřní včetně závěrných zídek Poznámka: 1. V cenách jsou započteny náklady na demontáž konstrukce, naložení na dopravní prostředek.</t>
  </si>
  <si>
    <t>-1017901786</t>
  </si>
  <si>
    <t>258</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</si>
  <si>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</si>
  <si>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</si>
  <si>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-585210846</t>
  </si>
  <si>
    <t>Poznámka k souboru cen:_x000D_
1. V cenách jsou započteny náklady na montáž konstrukce. 2. V cenách nejsou obsaženy náklady na dodávku materiálu.</t>
  </si>
  <si>
    <t>259</t>
  </si>
  <si>
    <t>5913060020</t>
  </si>
  <si>
    <t>Demontáž dílů betonové přejezdové konstrukce vnitřního panelu Poznámka: 1. V cenách jsou započteny náklady na demontáž konstrukce a naložení na dopravní prostředek.</t>
  </si>
  <si>
    <t>1395232512</t>
  </si>
  <si>
    <t>Poznámka k souboru cen:_x000D_
1. V cenách jsou započteny náklady na demontáž konstrukce a naložení na dopravní prostředek.</t>
  </si>
  <si>
    <t>260</t>
  </si>
  <si>
    <t>5913060030</t>
  </si>
  <si>
    <t>Demontáž dílů betonové přejezdové konstrukce náběhového klínu Poznámka: 1. V cenách jsou započteny náklady na demontáž konstrukce a naložení na dopravní prostředek.</t>
  </si>
  <si>
    <t>321319113</t>
  </si>
  <si>
    <t>261</t>
  </si>
  <si>
    <t>5913065020</t>
  </si>
  <si>
    <t>Montáž dílů betonové přejezdové konstrukce v koleji vnitřního panelu Poznámka: 1. V cenách jsou započteny náklady na montáž dílů. 2. V cenách nejsou obsaženy náklady na dodávku materiálu.</t>
  </si>
  <si>
    <t>-1446733732</t>
  </si>
  <si>
    <t>Poznámka k souboru cen:_x000D_
1. V cenách jsou započteny náklady na montáž dílů. 2. V cenách nejsou obsaženy náklady na dodávku materiálu.</t>
  </si>
  <si>
    <t>262</t>
  </si>
  <si>
    <t>5913065030</t>
  </si>
  <si>
    <t>Montáž dílů betonové přejezdové konstrukce v koleji náběhového klínu Poznámka: 1. V cenách jsou započteny náklady na montáž dílů. 2. V cenách nejsou obsaženy náklady na dodávku materiálu.</t>
  </si>
  <si>
    <t>-1713362177</t>
  </si>
  <si>
    <t>263</t>
  </si>
  <si>
    <t>5913070010</t>
  </si>
  <si>
    <t>Demontáž betonové přejezdové konstrukce část vnější a vnitřní bez závěrných zídek Poznámka: 1. V cenách jsou započteny náklady na demontáž konstrukce a naložení na dopravní prostředek.</t>
  </si>
  <si>
    <t>-413994384</t>
  </si>
  <si>
    <t>264</t>
  </si>
  <si>
    <t>5913070020</t>
  </si>
  <si>
    <t>Demontáž betonové přejezdové konstrukce část vnitřní Poznámka: 1. V cenách jsou započteny náklady na demontáž konstrukce a naložení na dopravní prostředek.</t>
  </si>
  <si>
    <t>-1393409067</t>
  </si>
  <si>
    <t>265</t>
  </si>
  <si>
    <t>5913075030</t>
  </si>
  <si>
    <t>Montáž betonové přejezdové konstrukce část vnější a vnitřní včetně závěrných zídek Poznámka: 1. V cenách jsou započteny náklady na montáž konstrukce. 2. V cenách nejsou obsaženy náklady na dodávku materiálu.</t>
  </si>
  <si>
    <t>-1889568317</t>
  </si>
  <si>
    <t>266</t>
  </si>
  <si>
    <t>5913205010</t>
  </si>
  <si>
    <t>Montáž dřevěné konstrukce přejezdu část vnější a vnitřní Poznámka: 1. V cenách jsou započteny náklady na montáž a manipulaci. 2. V cenách nejsou obsaženy náklady na dodávku materiálu.</t>
  </si>
  <si>
    <t>1824664775</t>
  </si>
  <si>
    <t>Poznámka k souboru cen:_x000D_
1. V cenách jsou započteny náklady na montáž a manipulaci. 2. V cenách nejsou obsaženy náklady na dodávku materiálu.</t>
  </si>
  <si>
    <t>267</t>
  </si>
  <si>
    <t>5913205020</t>
  </si>
  <si>
    <t>Montáž dřevěné konstrukce přejezdu část vnitřní Poznámka: 1. V cenách jsou započteny náklady na montáž a manipulaci. 2. V cenách nejsou obsaženy náklady na dodávku materiálu.</t>
  </si>
  <si>
    <t>-1981256012</t>
  </si>
  <si>
    <t>268</t>
  </si>
  <si>
    <t>5913205110</t>
  </si>
  <si>
    <t>Montáž dřevěné konstrukce přechodu část vnější a vnitřní Poznámka: 1. V cenách jsou započteny náklady na montáž a manipulaci. 2. V cenách nejsou obsaženy náklady na dodávku materiálu.</t>
  </si>
  <si>
    <t>529864476</t>
  </si>
  <si>
    <t>269</t>
  </si>
  <si>
    <t>5913205120</t>
  </si>
  <si>
    <t>Montáž dřevěné konstrukce přechodu část vnitřní Poznámka: 1. V cenách jsou započteny náklady na montáž a manipulaci. 2. V cenách nejsou obsaženy náklady na dodávku materiálu.</t>
  </si>
  <si>
    <t>-924816411</t>
  </si>
  <si>
    <t>270</t>
  </si>
  <si>
    <t>5913235030</t>
  </si>
  <si>
    <t>Dělení AB komunikace řezáním hloubky do 30 cm Poznámka: 1. V cenách jsou započteny náklady na provedení úkolu.</t>
  </si>
  <si>
    <t>-2128933527</t>
  </si>
  <si>
    <t>Poznámka k souboru cen:_x000D_
1. V cenách jsou započteny náklady na provedení úkolu.</t>
  </si>
  <si>
    <t>271</t>
  </si>
  <si>
    <t>5913240030</t>
  </si>
  <si>
    <t>Odstranění AB komunikace odtěžením nebo frézováním hloubky do 30 cm Poznámka: 1. V cenách jsou započteny náklady na odtěžení nebo frézování a naložení výzisku na dopravní prostředek.</t>
  </si>
  <si>
    <t>249174327</t>
  </si>
  <si>
    <t>Poznámka k souboru cen:_x000D_
1. V cenách jsou započteny náklady na odtěžení nebo frézování a naložení výzisku na dopravní prostředek.</t>
  </si>
  <si>
    <t>272</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</si>
  <si>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</si>
  <si>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</si>
  <si>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298828415</t>
  </si>
  <si>
    <t>Poznámka k souboru cen:_x000D_
1. V cenách jsou započteny náklady na zřízení netuhé vozovky podle VL s živičným podkladem ze stmelených vrstev podle vzorového listu Ž. 2. V cenách nejsou obsaženy náklady na dodávku materiálu.</t>
  </si>
  <si>
    <t>273</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</si>
  <si>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</si>
  <si>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</si>
  <si>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2020390599</t>
  </si>
  <si>
    <t>274</t>
  </si>
  <si>
    <t>5913260020</t>
  </si>
  <si>
    <t>Zřízení vozovky betonové s vrstvami tloušťky do 10 cm Poznámka: 1. V cenách jsou započteny náklady na zřízení tuhé vyztužené vozovky s cementobetonovým krytem. 2. V cenách nejsou obsaženy náklady na dodávku materiálu.</t>
  </si>
  <si>
    <t>-1332484324</t>
  </si>
  <si>
    <t>Poznámka k souboru cen:_x000D_
1. V cenách jsou započteny náklady na zřízení tuhé vyztužené vozovky s cementobetonovým krytem. 2. V cenách nejsou obsaženy náklady na dodávku materiálu.</t>
  </si>
  <si>
    <t>275</t>
  </si>
  <si>
    <t>5913285210</t>
  </si>
  <si>
    <t>Montáž dílů komunikace obrubníku uložení v betonu Poznámka: 1. V cenách jsou započteny náklady na osazení dlažby nebo obrubníku. 2. V cenách nejsou obsaženy náklady na dodávku materiálu.</t>
  </si>
  <si>
    <t>-911865494</t>
  </si>
  <si>
    <t>Poznámka k souboru cen:_x000D_
1. V cenách jsou započteny náklady na osazení dlažby nebo obrubníku. 2. V cenách nejsou obsaženy náklady na dodávku materiálu.</t>
  </si>
  <si>
    <t>276</t>
  </si>
  <si>
    <t>5913320020</t>
  </si>
  <si>
    <t>Oplocení dráhy výměna pletiva Poznámka: 1. V cenách na zřízení jsou započteny náklady na výměnu, demontáž a montáž včetně případných zemních prací, urovnání terénu a naložení výzisku na dopravní prostředek. 2. V cenách nejsou obsaženy náklady na dodávku materiálu.</t>
  </si>
  <si>
    <t>374340692</t>
  </si>
  <si>
    <t>Poznámka k souboru cen:_x000D_
1. V cenách na zřízení jsou započteny náklady na výměnu, demontáž a montáž včetně případných zemních prací, urovnání terénu a naložení výzisku na dopravní prostředek. 2. V cenách nejsou obsaženy náklady na dodávku materiálu.</t>
  </si>
  <si>
    <t>277</t>
  </si>
  <si>
    <t>5913320024</t>
  </si>
  <si>
    <t>Oplocení dráhy výměna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</si>
  <si>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-1781751745</t>
  </si>
  <si>
    <t>278</t>
  </si>
  <si>
    <t>5913320030</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</si>
  <si>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</si>
  <si>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-2015921219</t>
  </si>
  <si>
    <t>279</t>
  </si>
  <si>
    <t>5913320034</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</si>
  <si>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</si>
  <si>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1348171455</t>
  </si>
  <si>
    <t>280</t>
  </si>
  <si>
    <t>5913320040</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</si>
  <si>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</si>
  <si>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1294493839</t>
  </si>
  <si>
    <t>281</t>
  </si>
  <si>
    <t>5913320044</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</si>
  <si>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</si>
  <si>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-278615819</t>
  </si>
  <si>
    <t>282</t>
  </si>
  <si>
    <t>5914005010</t>
  </si>
  <si>
    <t>Rozšíření stezky zemního tělesa dle VL Ž2 přisypávkou zemního tělesa Poznámka: 1. V cenách jsou započteny i náklady na uložení výzisku na terén nebo naložení na dopravní prostředek. 2. V cenách nejsou obsaženy náklady na dodávku materiálu, odtěžení zemního tělesa, dopravu a skládkovné.</t>
  </si>
  <si>
    <t>69461170</t>
  </si>
  <si>
    <t>Poznámka k souboru cen:_x000D_
1. V cenách jsou započteny i náklady na uložení výzisku na terén nebo naložení na dopravní prostředek. 2. V cenách nejsou obsaženy náklady na dodávku materiálu, odtěžení zemního tělesa, dopravu a skládkovné.</t>
  </si>
  <si>
    <t>283</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</si>
  <si>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</si>
  <si>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</si>
  <si>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-1934657927</t>
  </si>
  <si>
    <t>Poznámka k souboru cen:_x000D_
1. V cenách jsou započteny náklady na vyčištění od nánosu a nečistot a rozprostření výzisku na terén nebo naložení na dopravní prostředek. 2. V cenách nejsou obsaženy náklady na dopravu a skládkovné.</t>
  </si>
  <si>
    <t>284</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</si>
  <si>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</si>
  <si>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</si>
  <si>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262428925</t>
  </si>
  <si>
    <t>285</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</si>
  <si>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</si>
  <si>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</si>
  <si>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-1603880083</t>
  </si>
  <si>
    <t>Poznámka k souboru cen:_x000D_
1. V cenách jsou započteny náklady na odtěžení nánosu a nečistot, rozprostření výzisku na terén nebo naložení na dopravní prostředek. 2. V cenách nejsou obsaženy náklady na dopravu a skládkovné.</t>
  </si>
  <si>
    <t>286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</si>
  <si>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</si>
  <si>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</si>
  <si>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1244883537</t>
  </si>
  <si>
    <t>287</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</si>
  <si>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</si>
  <si>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</si>
  <si>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1282848894</t>
  </si>
  <si>
    <t>Poznámka k souboru cen:_x000D_
1. V cenách jsou započteny náklady na demontáž dílů, zához, urovnání a úpravu terénu nebo naložení výzisku na dopravní prostředek. 2. V cenách nejsou obsaženy náklady na dopravu a skládkovné.</t>
  </si>
  <si>
    <t>288</t>
  </si>
  <si>
    <t>5914035150</t>
  </si>
  <si>
    <t>Zřízení otevřených odvodňovacích zařízení příkopového žlabu staveništního prefabrikátu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</si>
  <si>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-1558331474</t>
  </si>
  <si>
    <t>Poznámka k souboru cen:_x000D_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</si>
  <si>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289</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</si>
  <si>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</si>
  <si>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</si>
  <si>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1186026042</t>
  </si>
  <si>
    <t>290</t>
  </si>
  <si>
    <t>5914035560</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</si>
  <si>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</si>
  <si>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1277174865</t>
  </si>
  <si>
    <t>291</t>
  </si>
  <si>
    <t>5914075010</t>
  </si>
  <si>
    <t>Zřízení konstrukční vrstvy pražcového podloží bez geomateriálu tl. 0,15 m Poznámka: 1. V cenách nejsou obsaženy náklady na dodávku materiálu a odtěžení zeminy.</t>
  </si>
  <si>
    <t>-530711208</t>
  </si>
  <si>
    <t>Poznámka k souboru cen:_x000D_
1. V cenách nejsou obsaženy náklady na dodávku materiálu a odtěžení zeminy.</t>
  </si>
  <si>
    <t>Poznámka k položce:_x000D_
VL Ž4 typ 2</t>
  </si>
  <si>
    <t>292</t>
  </si>
  <si>
    <t>5914115310</t>
  </si>
  <si>
    <t>Demontáž nástupištních desek Sudop K (KD,KS) 145 Poznámka: 1. V cenách jsou započteny náklady na snesení, uložení nebo naložení na dopravní prostředek a uložení na úložišti.</t>
  </si>
  <si>
    <t>1781638269</t>
  </si>
  <si>
    <t>Poznámka k souboru cen:_x000D_
1. V cenách jsou započteny náklady na snesení, uložení nebo naložení na dopravní prostředek a uložení na úložišti.</t>
  </si>
  <si>
    <t>293</t>
  </si>
  <si>
    <t>5914115340</t>
  </si>
  <si>
    <t>Demontáž nástupištních desek Sudop K 230 Poznámka: 1. V cenách jsou započteny náklady na snesení, uložení nebo naložení na dopravní prostředek a uložení na úložišti.</t>
  </si>
  <si>
    <t>292721418</t>
  </si>
  <si>
    <t>294</t>
  </si>
  <si>
    <t>5914120020</t>
  </si>
  <si>
    <t>Demontáž nástupiště úrovňového hrana Tischer Poznámka: 1. V cenách jsou započteny náklady na snesení dílů i zásypu a jejich uložení na plochu nebo naložení na dopravní prostředek a uložení na úložišti.</t>
  </si>
  <si>
    <t>2141402567</t>
  </si>
  <si>
    <t>Poznámka k souboru cen:_x000D_
1. V cenách jsou započteny náklady na snesení dílů i zásypu a jejich uložení na plochu nebo naložení na dopravní prostředek a uložení na úložišti.</t>
  </si>
  <si>
    <t>295</t>
  </si>
  <si>
    <t>5914120030</t>
  </si>
  <si>
    <t>Demontáž nástupiště úrovňového Tischer jednostranného včetně podložek Poznámka: 1. V cenách jsou započteny náklady na snesení dílů i zásypu a jejich uložení na plochu nebo naložení na dopravní prostředek a uložení na úložišti.</t>
  </si>
  <si>
    <t>-297535207</t>
  </si>
  <si>
    <t>296</t>
  </si>
  <si>
    <t>5914130020</t>
  </si>
  <si>
    <t>Montáž nástupiště úrovňového hrana Tischer Poznámka: 1. V cenách jsou započteny náklady na úpravu terénu, montáž a zásyp podle vzorového listu. 2. V cenách nejsou obsaženy náklady na dodávku materiálu.</t>
  </si>
  <si>
    <t>-1653747003</t>
  </si>
  <si>
    <t>Poznámka k souboru cen:_x000D_
1. V cenách jsou započteny náklady na úpravu terénu, montáž a zásyp podle vzorového listu. 2. V cenách nejsou obsaženy náklady na dodávku materiálu.</t>
  </si>
  <si>
    <t>297</t>
  </si>
  <si>
    <t>5914145020</t>
  </si>
  <si>
    <t>Demontáž zarážedla kolejnicového Poznámka: 1. V cenách jsou započteny náklady na vybourání, odstranění a naložení výzisku na dopravní prostředek.</t>
  </si>
  <si>
    <t>720048081</t>
  </si>
  <si>
    <t>Poznámka k souboru cen:_x000D_
1. V cenách jsou započteny náklady na vybourání, odstranění a naložení výzisku na dopravní prostředek.</t>
  </si>
  <si>
    <t>298</t>
  </si>
  <si>
    <t>5914150020</t>
  </si>
  <si>
    <t>Montáž zarážedla kolejnicového Poznámka: 1. V cenách jsou započteny náklady na montáž podle vzorového listu. 2. V cenách nejsou obsaženy náklady na dodávku materiálu.</t>
  </si>
  <si>
    <t>843654546</t>
  </si>
  <si>
    <t>Poznámka k souboru cen:_x000D_
1. V cenách jsou započteny náklady na montáž podle vzorového listu. 2. V cenách nejsou obsaženy náklady na dodávku materiálu.</t>
  </si>
  <si>
    <t>299</t>
  </si>
  <si>
    <t>5915005010</t>
  </si>
  <si>
    <t>Hloubení rýh nebo jam ručně na železničním spodku třídy těžitelnosti I skupiny 1 Poznámka: 1. V cenách jsou započteny náklady na hloubení a uložení výzisku na terén nebo naložení na dopravní prostředek a uložení na úložišti.</t>
  </si>
  <si>
    <t>214306306</t>
  </si>
  <si>
    <t>Poznámka k souboru cen:_x000D_
1. V cenách jsou započteny náklady na hloubení a uložení výzisku na terén nebo naložení na dopravní prostředek a uložení na úložišti.</t>
  </si>
  <si>
    <t>300</t>
  </si>
  <si>
    <t>5915005020</t>
  </si>
  <si>
    <t>Hloubení rýh nebo jam ručně na železničním spodku třídy těžitelnosti I skupiny 2 Poznámka: 1. V cenách jsou započteny náklady na hloubení a uložení výzisku na terén nebo naložení na dopravní prostředek a uložení na úložišti.</t>
  </si>
  <si>
    <t>876597996</t>
  </si>
  <si>
    <t>301</t>
  </si>
  <si>
    <t>5915005030</t>
  </si>
  <si>
    <t>Hloubení rýh nebo jam ručně na železničním spodku třídy těžitelnosti I skupiny 3 Poznámka: 1. V cenách jsou započteny náklady na hloubení a uložení výzisku na terén nebo naložení na dopravní prostředek a uložení na úložišti.</t>
  </si>
  <si>
    <t>1887320031</t>
  </si>
  <si>
    <t>302</t>
  </si>
  <si>
    <t>5915010010</t>
  </si>
  <si>
    <t>Těžení zeminy nebo horniny železničního spodku třídy těžitelnosti I skupiny 1 Poznámka: 1. V cenách jsou započteny náklady na těžení a uložení výzisku na terén nebo naložení na dopravní prostředek a uložení na úložišti.</t>
  </si>
  <si>
    <t>882120457</t>
  </si>
  <si>
    <t>Poznámka k souboru cen:_x000D_
1. V cenách jsou započteny náklady na těžení a uložení výzisku na terén nebo naložení na dopravní prostředek a uložení na úložišti.</t>
  </si>
  <si>
    <t>303</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</si>
  <si>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</si>
  <si>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</si>
  <si>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1865503138</t>
  </si>
  <si>
    <t>304</t>
  </si>
  <si>
    <t>5915010030</t>
  </si>
  <si>
    <t>Těžení zeminy nebo horniny železničního spodku třídy těžitelnosti I skupiny 3 Poznámka: 1. V cenách jsou započteny náklady na těžení a uložení výzisku na terén nebo naložení na dopravní prostředek a uložení na úložišti.</t>
  </si>
  <si>
    <t>-25238103</t>
  </si>
  <si>
    <t>305</t>
  </si>
  <si>
    <t>5915010040</t>
  </si>
  <si>
    <t>Těžení zeminy nebo horniny železničního spodku třídy těžitelnosti II skupiny 4 Poznámka: 1. V cenách jsou započteny náklady na těžení a uložení výzisku na terén nebo naložení na dopravní prostředek a uložení na úložišti.</t>
  </si>
  <si>
    <t>-438315456</t>
  </si>
  <si>
    <t>306</t>
  </si>
  <si>
    <t>5915015010</t>
  </si>
  <si>
    <t>Svahování zemního tělesa železničního spodku v náspu Poznámka: 1. V cenách jsou započteny náklady na svahování železničního tělesa a uložení výzisku na terén nebo naložení na dopravní prostředek.</t>
  </si>
  <si>
    <t>341246064</t>
  </si>
  <si>
    <t>Poznámka k souboru cen:_x000D_
1. V cenách jsou započteny náklady na svahování železničního tělesa a uložení výzisku na terén nebo naložení na dopravní prostředek.</t>
  </si>
  <si>
    <t>307</t>
  </si>
  <si>
    <t>5915015020</t>
  </si>
  <si>
    <t>Svahování zemního tělesa železničního spodku v zářezu Poznámka: 1. V cenách jsou započteny náklady na svahování železničního tělesa a uložení výzisku na terén nebo naložení na dopravní prostředek.</t>
  </si>
  <si>
    <t>243784081</t>
  </si>
  <si>
    <t>308</t>
  </si>
  <si>
    <t>5915020010</t>
  </si>
  <si>
    <t>Povrchová úprava plochy železničního spodku Poznámka: 1. V cenách jsou započteny náklady na urovnání a úpravu ploch nebo skládek výzisku kameniva a zeminy s jejich případnou rekultivací.</t>
  </si>
  <si>
    <t>-1809130625</t>
  </si>
  <si>
    <t>Poznámka k souboru cen:_x000D_
1. V cenách jsou započteny náklady na urovnání a úpravu ploch nebo skládek výzisku kameniva a zeminy s jejich případnou rekultivací.</t>
  </si>
  <si>
    <t>309</t>
  </si>
  <si>
    <t>5915025010</t>
  </si>
  <si>
    <t>Úprava vrstvy KL po snesení kolejového roštu koleje nebo výhybky Poznámka: 1. V cenách jsou započteny náklady na rozhrnutí a urovnání KL a terénu z důvodu rušení trati.</t>
  </si>
  <si>
    <t>-1765706078</t>
  </si>
  <si>
    <t>Poznámka k souboru cen:_x000D_
1. V cenách jsou započteny náklady na rozhrnutí a urovnání KL a terénu z důvodu rušení trati.</t>
  </si>
  <si>
    <t>310</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</si>
  <si>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</si>
  <si>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</si>
  <si>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-1163385950</t>
  </si>
  <si>
    <t>Poznámka k souboru cen:_x000D_
1. V cenách jsou započteny náklady na vybourání zdiva, uložení na terén, naložení na dopravní prostředek a uložení na skládce. 2. V cenách nejsou obsaženy náklady na dopravu a skládkovné.</t>
  </si>
  <si>
    <t>311</t>
  </si>
  <si>
    <t>5916010010</t>
  </si>
  <si>
    <t>Odstranění sprejových nápisů (graffiti) ze zařízení ŽDC Poznámka: 1. V cenách jsou započteny náklady na čisticí prostředky.</t>
  </si>
  <si>
    <t>1354725352</t>
  </si>
  <si>
    <t>Poznámka k souboru cen:_x000D_
1. V cenách jsou započteny náklady na čisticí prostředky.</t>
  </si>
  <si>
    <t>312</t>
  </si>
  <si>
    <t>5917005010</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</si>
  <si>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</si>
  <si>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1385091458</t>
  </si>
  <si>
    <t>Poznámka k souboru cen:_x000D_
1. V cenách jsou započteny náklady na výměnu, demontáž nebo montáž a na naložení výzisku na dopravní prostředek. 2. V cenách nejsou obsaženy náklady na dodávku materiálu, dopravu výzisku a skládkovné.</t>
  </si>
  <si>
    <t>313</t>
  </si>
  <si>
    <t>5917010010</t>
  </si>
  <si>
    <t>Protihluková stěna betonová výměna dílu Poznámka: 1. V cenách jsou započteny náklady na naložení odpadu na dopravní prostředek. 2. V cenách nejsou obsaženy náklady na dodávku materiálu, dopravu výzisku a skládkovné.</t>
  </si>
  <si>
    <t>-472750696</t>
  </si>
  <si>
    <t>Poznámka k souboru cen:_x000D_
1. V cenách jsou započteny náklady na naložení odpadu na dopravní prostředek. 2. V cenách nejsou obsaženy náklady na dodávku materiálu, dopravu výzisku a skládkovné.</t>
  </si>
  <si>
    <t>314</t>
  </si>
  <si>
    <t>5917040030</t>
  </si>
  <si>
    <t>Kolejnicový mazník mechanický montáž Poznámka: 1. V cenách jsou započteny náklady na demontáž, nebo montáž včetně doplnění mazníku mazivem, natlakování, seřízení a kontrolu funkčnosti.a zajištění funkčnosti. 2. V cenách nejsou obsaženy náklady na dodávku materiálu.</t>
  </si>
  <si>
    <t>1001507217</t>
  </si>
  <si>
    <t>Poznámka k souboru cen:_x000D_
1. V cenách jsou započteny náklady na demontáž, nebo montáž včetně doplnění mazníku mazivem, natlakování, seřízení a kontrolu funkčnosti.a zajištění funkčnosti. 2. V cenách nejsou obsaženy náklady na dodávku materiálu.</t>
  </si>
  <si>
    <t>315</t>
  </si>
  <si>
    <t>5917040040</t>
  </si>
  <si>
    <t>Kolejnicový mazník mechanický demontáž Poznámka: 1. V cenách jsou započteny náklady na demontáž, nebo montáž včetně doplnění mazníku mazivem, natlakování, seřízení a kontrolu funkčnosti.a zajištění funkčnosti. 2. V cenách nejsou obsaženy náklady na dodávku materiálu.</t>
  </si>
  <si>
    <t>-2104007412</t>
  </si>
  <si>
    <t>316</t>
  </si>
  <si>
    <t>5917060010</t>
  </si>
  <si>
    <t>Sorpční textilie pro zachycení úkapů v koleji výměna Poznámka: 1. V cenách jsou započteny náklady na manipulaci a naložení výzisku na dopravní prostředek. 2. V cenách nejsou obsaženy náklady na dodávku materiálu, dopravu a skládkovné.</t>
  </si>
  <si>
    <t>459674799</t>
  </si>
  <si>
    <t>Poznámka k souboru cen:_x000D_
1. V cenách jsou započteny náklady na manipulaci a naložení výzisku na dopravní prostředek. 2. V cenách nejsou obsaženy náklady na dodávku materiálu, dopravu a skládkovné.</t>
  </si>
  <si>
    <t>317</t>
  </si>
  <si>
    <t>5918001010</t>
  </si>
  <si>
    <t>Ostatní práce při údržbě výkony prováděné pomocí mechanizace kolové rypadlo - dvoucestné Poznámka: 1. Cena je určena pro provedení prací, které nejsou součástí tohoto sborníku.</t>
  </si>
  <si>
    <t>1120907870</t>
  </si>
  <si>
    <t>Poznámka k souboru cen:_x000D_
1. Cena je určena pro provedení prací, které nejsou součástí tohoto sborníku.</t>
  </si>
  <si>
    <t>318</t>
  </si>
  <si>
    <t>5999005010</t>
  </si>
  <si>
    <t>Třídění spojovacích a upevňovacích součástí Poznámka: 1. V cenách jsou započteny náklady na manipulaci, vytřídění a uložení materiálu na úložiště nebo do skladu.</t>
  </si>
  <si>
    <t>621353359</t>
  </si>
  <si>
    <t>Poznámka k souboru cen:_x000D_
1. V cenách jsou započteny náklady na manipulaci, vytřídění a uložení materiálu na úložiště nebo do skladu.</t>
  </si>
  <si>
    <t>319</t>
  </si>
  <si>
    <t>5999005020</t>
  </si>
  <si>
    <t>Třídění pražců a kolejnicových podpor Poznámka: 1. V cenách jsou započteny náklady na manipulaci, vytřídění a uložení materiálu na úložiště nebo do skladu.</t>
  </si>
  <si>
    <t>-578375237</t>
  </si>
  <si>
    <t>320</t>
  </si>
  <si>
    <t>5999005030</t>
  </si>
  <si>
    <t>Třídění kolejnic Poznámka: 1. V cenách jsou započteny náklady na manipulaci, vytřídění a uložení materiálu na úložiště nebo do skladu.</t>
  </si>
  <si>
    <t>-1149254174</t>
  </si>
  <si>
    <t>321</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</si>
  <si>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</si>
  <si>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</si>
  <si>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1278995373</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</si>
  <si>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</si>
  <si>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322</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</si>
  <si>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</si>
  <si>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</si>
  <si>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38348455</t>
  </si>
  <si>
    <t>323</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</si>
  <si>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</si>
  <si>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</si>
  <si>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-112608346</t>
  </si>
  <si>
    <t>Poznámka k souboru cen:_x000D_
1. V cenách jsou započteny náklady na vložení konstrukce podle technologického postupu, přeprava v místě technologické manipulace. Položka obsahuje náklady na práce v blízkosti trakčního vedení.</t>
  </si>
  <si>
    <t>324</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</si>
  <si>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</si>
  <si>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</si>
  <si>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549190571</t>
  </si>
  <si>
    <t>325</t>
  </si>
  <si>
    <t>M</t>
  </si>
  <si>
    <t>5955101000</t>
  </si>
  <si>
    <t>Kamenivo drcené štěrk frakce 31,5/63 (32/63) třídy BI</t>
  </si>
  <si>
    <t>1102525651</t>
  </si>
  <si>
    <t>326</t>
  </si>
  <si>
    <t>5955101005</t>
  </si>
  <si>
    <t>Kamenivo drcené štěrk frakce 31,5/63 (32/63) třídy min. BII</t>
  </si>
  <si>
    <t>1555055407</t>
  </si>
  <si>
    <t>327</t>
  </si>
  <si>
    <t>5955101014</t>
  </si>
  <si>
    <t>Kamenivo drcené štěrkodrť frakce 0/8</t>
  </si>
  <si>
    <t>87213113</t>
  </si>
  <si>
    <t>328</t>
  </si>
  <si>
    <t>5955101020</t>
  </si>
  <si>
    <t>Kamenivo drcené štěrkodrť frakce 0/32</t>
  </si>
  <si>
    <t>-2115523125</t>
  </si>
  <si>
    <t>329</t>
  </si>
  <si>
    <t>5955101025</t>
  </si>
  <si>
    <t>Kamenivo drcené drť frakce 4/8</t>
  </si>
  <si>
    <t>1450590307</t>
  </si>
  <si>
    <t>330</t>
  </si>
  <si>
    <t>5956131000</t>
  </si>
  <si>
    <t>Vystrojení pražce dřevěného kolíčky do dřevěných pražců</t>
  </si>
  <si>
    <t>2072014959</t>
  </si>
  <si>
    <t>331</t>
  </si>
  <si>
    <t>5956131005</t>
  </si>
  <si>
    <t>Vystrojení pražce dřevěného protištěpná destička pro pražec (105x210)</t>
  </si>
  <si>
    <t>287686783</t>
  </si>
  <si>
    <t>332</t>
  </si>
  <si>
    <t>5958125000</t>
  </si>
  <si>
    <t>Komplety s antikorozní úpravou Skl 14 (svěrka Skl14, vrtule R1, podložka Uls7)</t>
  </si>
  <si>
    <t>1077524585</t>
  </si>
  <si>
    <t>333</t>
  </si>
  <si>
    <t>5958128000</t>
  </si>
  <si>
    <t>Komplety Skl 14 (svěrka Skl 14, vrtule R1,podložka Uls7)</t>
  </si>
  <si>
    <t>770855563</t>
  </si>
  <si>
    <t>334</t>
  </si>
  <si>
    <t>5958128010</t>
  </si>
  <si>
    <t>Komplety ŽS 4 (šroub RS 1, matice M 24, dvojitý pružný kroužek Fe6, svěrka ŽS4)</t>
  </si>
  <si>
    <t>-1986213311</t>
  </si>
  <si>
    <t>335</t>
  </si>
  <si>
    <t>5958128005</t>
  </si>
  <si>
    <t>Komplety Skl 24 (šroub RS 0, matice M 22, podložka Uls 6)</t>
  </si>
  <si>
    <t>1450695791</t>
  </si>
  <si>
    <t>336</t>
  </si>
  <si>
    <t>5958125010</t>
  </si>
  <si>
    <t>Komplety s antikorozní úpravou ŽS 4 (svěrka ŽS4, šroub RS 1, matice M24, dvojitý pružný kroužek Fe6)</t>
  </si>
  <si>
    <t>-430716170</t>
  </si>
  <si>
    <t>337</t>
  </si>
  <si>
    <t>5958158005</t>
  </si>
  <si>
    <t>Podložka pryžová pod patu kolejnice S49 183/126/6</t>
  </si>
  <si>
    <t>-615975137</t>
  </si>
  <si>
    <t>338</t>
  </si>
  <si>
    <t>5960101000</t>
  </si>
  <si>
    <t>Pražcové kotvy TDHB pro pražec betonový B 91S/1, B 91S/2, B 91P</t>
  </si>
  <si>
    <t>-966753510</t>
  </si>
  <si>
    <t>339</t>
  </si>
  <si>
    <t>5960101005</t>
  </si>
  <si>
    <t>Pražcové kotvy TDHB pro pražec betonový SB 8, SB 8P</t>
  </si>
  <si>
    <t>-1862987891</t>
  </si>
  <si>
    <t>340</t>
  </si>
  <si>
    <t>5960101010</t>
  </si>
  <si>
    <t>Pražcové kotvy TDHB pro pražec betonový SB 6</t>
  </si>
  <si>
    <t>-156165827</t>
  </si>
  <si>
    <t>341</t>
  </si>
  <si>
    <t>5960101015</t>
  </si>
  <si>
    <t>Pražcové kotvy TDHB pro pražec betonový SB 5</t>
  </si>
  <si>
    <t>1373741600</t>
  </si>
  <si>
    <t>342</t>
  </si>
  <si>
    <t>5960101040</t>
  </si>
  <si>
    <t>Pražcové kotvy TDHB pro pražec dřevěný</t>
  </si>
  <si>
    <t>-1567071011</t>
  </si>
  <si>
    <t>343</t>
  </si>
  <si>
    <t>5963101003</t>
  </si>
  <si>
    <t>Pryžová přejezdová konstrukce STRAIL pro zatížené komunikace se závěrnou zídkou tv. T</t>
  </si>
  <si>
    <t>-1387828295</t>
  </si>
  <si>
    <t>344</t>
  </si>
  <si>
    <t>5963101007</t>
  </si>
  <si>
    <t>Pryžová přejezdová konstrukce STRAIL pro nezatížené komunikace se závěrnou zídkou tv. T</t>
  </si>
  <si>
    <t>-182606016</t>
  </si>
  <si>
    <t>345</t>
  </si>
  <si>
    <t>5963104035</t>
  </si>
  <si>
    <t>Železobetonová přejezdová konstrukce kompletní sestava</t>
  </si>
  <si>
    <t>1752018290</t>
  </si>
  <si>
    <t>346</t>
  </si>
  <si>
    <t>5963101500</t>
  </si>
  <si>
    <t>Železobetonová přejezdová konstrukce UNIS UNIS - vnější panel min. 1650 mm</t>
  </si>
  <si>
    <t>1392751994</t>
  </si>
  <si>
    <t>347</t>
  </si>
  <si>
    <t>5963101515</t>
  </si>
  <si>
    <t>Železobetonová přejezdová konstrukce UNIS UNIS - vnější panel min. 850 mm</t>
  </si>
  <si>
    <t>-387124618</t>
  </si>
  <si>
    <t>348</t>
  </si>
  <si>
    <t>5963101535</t>
  </si>
  <si>
    <t>Železobetonová přejezdová konstrukce UNIS UNIS-1 - pouze vnitřní panel</t>
  </si>
  <si>
    <t>604668247</t>
  </si>
  <si>
    <t>349</t>
  </si>
  <si>
    <t>5963101505</t>
  </si>
  <si>
    <t>Železobetonová přejezdová konstrukce UNIS UNIS-1 - vnější panel min. 1650 mm</t>
  </si>
  <si>
    <t>-1905799780</t>
  </si>
  <si>
    <t>350</t>
  </si>
  <si>
    <t>5963101520</t>
  </si>
  <si>
    <t>Železobetonová přejezdová konstrukce UNIS UNIS-1 - vnější panel min. 850 mm</t>
  </si>
  <si>
    <t>808648667</t>
  </si>
  <si>
    <t>351</t>
  </si>
  <si>
    <t>5963110010</t>
  </si>
  <si>
    <t>Přejezd Intermont panel 1285x3000x170 ŽPP 1</t>
  </si>
  <si>
    <t>-1170041300</t>
  </si>
  <si>
    <t>352</t>
  </si>
  <si>
    <t>5963110015</t>
  </si>
  <si>
    <t>Přejezd Intermont panel 600x3000x170 ŽPP 2</t>
  </si>
  <si>
    <t>-595582766</t>
  </si>
  <si>
    <t>353</t>
  </si>
  <si>
    <t>5963134000</t>
  </si>
  <si>
    <t>Náběhový klín dřevěný</t>
  </si>
  <si>
    <t>-392991335</t>
  </si>
  <si>
    <t>354</t>
  </si>
  <si>
    <t>5963146000</t>
  </si>
  <si>
    <t>Živičné přejezdové vozovky ACO 11S 50/70 střednězrnný-obrusná vrstva</t>
  </si>
  <si>
    <t>-520936962</t>
  </si>
  <si>
    <t>355</t>
  </si>
  <si>
    <t>5963146010</t>
  </si>
  <si>
    <t>Živičné přejezdové vozovky ACL 16S 50/70 hrubozrnný-ložní vrstva</t>
  </si>
  <si>
    <t>468947510</t>
  </si>
  <si>
    <t>356</t>
  </si>
  <si>
    <t>5963146020</t>
  </si>
  <si>
    <t>Živičné přejezdové vozovky ACP 16S 50/70 středněznný-podkladní vrstva</t>
  </si>
  <si>
    <t>530169727</t>
  </si>
  <si>
    <t>357</t>
  </si>
  <si>
    <t>5963152000</t>
  </si>
  <si>
    <t>Asfaltová zálivka trvale pružná pro trhliny a spáry</t>
  </si>
  <si>
    <t>kg</t>
  </si>
  <si>
    <t>-2049407175</t>
  </si>
  <si>
    <t>358</t>
  </si>
  <si>
    <t>5963155000</t>
  </si>
  <si>
    <t>Asfaltová páska tavitelná 25x10</t>
  </si>
  <si>
    <t>1885817735</t>
  </si>
  <si>
    <t>359</t>
  </si>
  <si>
    <t>5964103010</t>
  </si>
  <si>
    <t>Drenážní plastové díly trubka celoperforovaná DN 200 mm</t>
  </si>
  <si>
    <t>1290203649</t>
  </si>
  <si>
    <t>360</t>
  </si>
  <si>
    <t>5964103015</t>
  </si>
  <si>
    <t>Drenážní plastové díly trubka celoperforovaná DN 250 mm</t>
  </si>
  <si>
    <t>-472898886</t>
  </si>
  <si>
    <t>361</t>
  </si>
  <si>
    <t>5964115000</t>
  </si>
  <si>
    <t>Příkopový žlab tvaru J</t>
  </si>
  <si>
    <t>1314832318</t>
  </si>
  <si>
    <t>362</t>
  </si>
  <si>
    <t>5964119000</t>
  </si>
  <si>
    <t>Příkopová tvárnice TZZ 3</t>
  </si>
  <si>
    <t>-1230719342</t>
  </si>
  <si>
    <t>363</t>
  </si>
  <si>
    <t>5964119010</t>
  </si>
  <si>
    <t>Příkopová tvárnice TZZ 4a</t>
  </si>
  <si>
    <t>1048528651</t>
  </si>
  <si>
    <t>364</t>
  </si>
  <si>
    <t>5964119015</t>
  </si>
  <si>
    <t>Příkopová tvárnice TZZ 4b</t>
  </si>
  <si>
    <t>1190389684</t>
  </si>
  <si>
    <t>365</t>
  </si>
  <si>
    <t>5964123000</t>
  </si>
  <si>
    <t>Odvodňovací žlab s mříží</t>
  </si>
  <si>
    <t>962706384</t>
  </si>
  <si>
    <t>366</t>
  </si>
  <si>
    <t>5964129000</t>
  </si>
  <si>
    <t>Odvodňovací ECO žlaby betonové</t>
  </si>
  <si>
    <t>-1544054402</t>
  </si>
  <si>
    <t>367</t>
  </si>
  <si>
    <t>5964133005</t>
  </si>
  <si>
    <t>Geotextilie separační</t>
  </si>
  <si>
    <t>874748881</t>
  </si>
  <si>
    <t>368</t>
  </si>
  <si>
    <t>5964133010</t>
  </si>
  <si>
    <t>Geotextilie ochranné</t>
  </si>
  <si>
    <t>1624025948</t>
  </si>
  <si>
    <t>369</t>
  </si>
  <si>
    <t>5964147000</t>
  </si>
  <si>
    <t>Nástupištní díly blok úložný U65</t>
  </si>
  <si>
    <t>-346191785</t>
  </si>
  <si>
    <t>370</t>
  </si>
  <si>
    <t>5964147010</t>
  </si>
  <si>
    <t>Nástupištní díly blok úložný U95</t>
  </si>
  <si>
    <t>-226470762</t>
  </si>
  <si>
    <t>371</t>
  </si>
  <si>
    <t>5964147020</t>
  </si>
  <si>
    <t>Nástupištní díly tvárnice Tischer B</t>
  </si>
  <si>
    <t>1991846198</t>
  </si>
  <si>
    <t>372</t>
  </si>
  <si>
    <t>5964147105</t>
  </si>
  <si>
    <t>Nástupištní díly výplňová deska D3</t>
  </si>
  <si>
    <t>1047443331</t>
  </si>
  <si>
    <t>373</t>
  </si>
  <si>
    <t>5964159005</t>
  </si>
  <si>
    <t>Obrubník chodníkový</t>
  </si>
  <si>
    <t>-300874664</t>
  </si>
  <si>
    <t>374</t>
  </si>
  <si>
    <t>5964161000</t>
  </si>
  <si>
    <t>Beton lehce zhutnitelný C 12/15;X0 F5 2 080 2 517</t>
  </si>
  <si>
    <t>-695004539</t>
  </si>
  <si>
    <t>375</t>
  </si>
  <si>
    <t>5964161005</t>
  </si>
  <si>
    <t>Beton lehce zhutnitelný C 16/20;X0 F5 2 200 2 662</t>
  </si>
  <si>
    <t>-1614497047</t>
  </si>
  <si>
    <t>376</t>
  </si>
  <si>
    <t>5964167010</t>
  </si>
  <si>
    <t>Sloupek plotní PVC délka/průměr 2800/50 mm</t>
  </si>
  <si>
    <t>-1211019678</t>
  </si>
  <si>
    <t>377</t>
  </si>
  <si>
    <t>5964173005</t>
  </si>
  <si>
    <t>Plotové pletivo 2,5 mm, 60x60 mm; PVC výška 150</t>
  </si>
  <si>
    <t>2114940855</t>
  </si>
  <si>
    <t>378</t>
  </si>
  <si>
    <t>5964173010</t>
  </si>
  <si>
    <t>Plotové pletivo 2,5 mm, 60x60 mm; PVC výška 180</t>
  </si>
  <si>
    <t>-544649650</t>
  </si>
  <si>
    <t>OST</t>
  </si>
  <si>
    <t>Ostatní</t>
  </si>
  <si>
    <t>379</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</si>
  <si>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</si>
  <si>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</si>
  <si>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512</t>
  </si>
  <si>
    <t>-296832208</t>
  </si>
  <si>
    <t>380</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</si>
  <si>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</si>
  <si>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</si>
  <si>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-1647700457</t>
  </si>
  <si>
    <t>381</t>
  </si>
  <si>
    <t>7493351050</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</si>
  <si>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</si>
  <si>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-270124438</t>
  </si>
  <si>
    <t>382</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</si>
  <si>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</si>
  <si>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</si>
  <si>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1931538960</t>
  </si>
  <si>
    <t>383</t>
  </si>
  <si>
    <t>7493371012</t>
  </si>
  <si>
    <t>Demontáže zařízení na elektrickém ohřevu výhybek kompletní topné soupravy na výhybku tvaru 1:12-500 - veškeré výstroje EOV na výhybce, topných tyčí, připojovacích skříněk, napájecích kabelů, oddělovacích transformátorů</t>
  </si>
  <si>
    <t>1064200142</t>
  </si>
  <si>
    <t>384</t>
  </si>
  <si>
    <t>7493371022</t>
  </si>
  <si>
    <t>Demontáže zařízení na elektrickém ohřevu výhybek kompletní topné soupravy na výhybku tvaru C 1:9-300, 1:11-300 - veškeré výstroje EOV na výhybce, topných tyčí, připojovacích skříněk, napájecích kabelů, oddělovacích transformátorů</t>
  </si>
  <si>
    <t>365397896</t>
  </si>
  <si>
    <t>385</t>
  </si>
  <si>
    <t>7497351560</t>
  </si>
  <si>
    <t>Montáž přímého ukolejnění na elektrizovaných tratích nebo v kolejových obvodech</t>
  </si>
  <si>
    <t>1146624497</t>
  </si>
  <si>
    <t>386</t>
  </si>
  <si>
    <t>7497371630</t>
  </si>
  <si>
    <t>Demontáže zařízení trakčního vedení svodu propojení nebo ukolejnění na elektrizovaných tratích nebo v kolejových obvodech - demontáž stávajícího zařízení se všemi pomocnými doplňujícími úpravami</t>
  </si>
  <si>
    <t>441095222</t>
  </si>
  <si>
    <t>387</t>
  </si>
  <si>
    <t>7591015010</t>
  </si>
  <si>
    <t>Montáž elektromotorického přestavníku na výkolejce s upevněním na pražci - připevnění přestavníku pomocí připevňovací soupravy a zatažení kabelu s kabelovou formou do kabelového závěru, mechanické přezkoušení chodu, opravný nátěr. Bez zemních prací</t>
  </si>
  <si>
    <t>-1246085929</t>
  </si>
  <si>
    <t>388</t>
  </si>
  <si>
    <t>7591015030</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</si>
  <si>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</si>
  <si>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1083796675</t>
  </si>
  <si>
    <t>389</t>
  </si>
  <si>
    <t>7591015040</t>
  </si>
  <si>
    <t>Montáž elektromotorického přestavníku na výhybce bez kontroly jazyků s upevněním na pražci - připevnění přestavníku pomocí připevňovací soupravy a zatažení kabelu s kabelovou formou do kabelového závěru, mechanické přezkoušení chodu, opravný nátěr. Bez zemních prací</t>
  </si>
  <si>
    <t>1129751515</t>
  </si>
  <si>
    <t>390</t>
  </si>
  <si>
    <t>7591017010</t>
  </si>
  <si>
    <t>Demontáž elektromotorického přestavníku z výkolejky</t>
  </si>
  <si>
    <t>-1483789257</t>
  </si>
  <si>
    <t>391</t>
  </si>
  <si>
    <t>7591017030</t>
  </si>
  <si>
    <t>Demontáž elektromotorického přestavníku z výhybky s kontrolou jazyků</t>
  </si>
  <si>
    <t>1212905180</t>
  </si>
  <si>
    <t>392</t>
  </si>
  <si>
    <t>7591017040</t>
  </si>
  <si>
    <t>Demontáž elektromotorického přestavníku z výhybky bez kontroly jazyků</t>
  </si>
  <si>
    <t>1317302045</t>
  </si>
  <si>
    <t>393</t>
  </si>
  <si>
    <t>7592005070</t>
  </si>
  <si>
    <t>Montáž počítacího bodu počítače náprav PZN 1 - uložení a připevnění na určené místo, seřízení polohy, přezkoušení</t>
  </si>
  <si>
    <t>-616927714</t>
  </si>
  <si>
    <t>394</t>
  </si>
  <si>
    <t>7592005120</t>
  </si>
  <si>
    <t>Montáž informačního bodu MIB 6 - uložení a připevnění na určené místo, seřízení, přezkoušení</t>
  </si>
  <si>
    <t>-1123008263</t>
  </si>
  <si>
    <t>395</t>
  </si>
  <si>
    <t>7592007070</t>
  </si>
  <si>
    <t>Demontáž počítacího bodu počítače náprav PZN 1</t>
  </si>
  <si>
    <t>1414110511</t>
  </si>
  <si>
    <t>396</t>
  </si>
  <si>
    <t>7592007120</t>
  </si>
  <si>
    <t>Demontáž informačního bodu MIB 6</t>
  </si>
  <si>
    <t>-401749569</t>
  </si>
  <si>
    <t>397</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</si>
  <si>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</si>
  <si>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</si>
  <si>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-907858214</t>
  </si>
  <si>
    <t>Poznámka k souboru cen:_x000D_
1. Ceny jsou určeny pro dopravu silničními i kolejovými vozidly. 2. V cenách dopravy jsou započteny náklady na přepravu materiálu na místo určení včetně složení a poplatku za použití dopravní cesty.</t>
  </si>
  <si>
    <t>Poznámka k položce:_x000D_
Měrnou jednotkou je kus stroje.</t>
  </si>
  <si>
    <t>398</t>
  </si>
  <si>
    <t>9901009200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</si>
  <si>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</si>
  <si>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1041959836</t>
  </si>
  <si>
    <t>399</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</si>
  <si>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</si>
  <si>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</si>
  <si>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275662994</t>
  </si>
  <si>
    <t>Poznámka k položce:_x000D_
Měrnou jednotkou je t přepravovaného materiálu.</t>
  </si>
  <si>
    <t>400</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</si>
  <si>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</si>
  <si>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</si>
  <si>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870613418</t>
  </si>
  <si>
    <t>401</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</si>
  <si>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</si>
  <si>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</si>
  <si>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-1351616763</t>
  </si>
  <si>
    <t>402</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</si>
  <si>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</si>
  <si>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</si>
  <si>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1043187124</t>
  </si>
  <si>
    <t>403</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</si>
  <si>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</si>
  <si>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</si>
  <si>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-842308269</t>
  </si>
  <si>
    <t>Poznámka k souboru cen:_x000D_
1. Ceny jsou určeny pro nakládání materiálu v případech, kdy není naložení součástí dodávky materiálu nebo není uvedeno v popisu cen a pro nakládání z meziskládky. 2. Ceny se použijí i pro nakládání materiálu z vlastních zásob objednatele.</t>
  </si>
  <si>
    <t>404</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</si>
  <si>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</si>
  <si>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</si>
  <si>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-2026548034</t>
  </si>
  <si>
    <t>405</t>
  </si>
  <si>
    <t>9902900400</t>
  </si>
  <si>
    <t>Složení objemnějšího kusového materiálu, vybouraných hmot Poznámka: 1. Ceny jsou určeny pro skládání materiálu z vlastních zásob objednatele.</t>
  </si>
  <si>
    <t>600120043</t>
  </si>
  <si>
    <t>Poznámka k souboru cen:_x000D_
1. Ceny jsou určeny pro skládání materiálu z vlastních zásob objednatele.</t>
  </si>
  <si>
    <t>406</t>
  </si>
  <si>
    <t>9903100100</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</si>
  <si>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</si>
  <si>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1567404198</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</si>
  <si>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</si>
  <si>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407</t>
  </si>
  <si>
    <t>9903100200</t>
  </si>
  <si>
    <t>Přeprava mechanizace na místo prováděných prací o hmotnosti do 12 t do 200 km Poznámka: 1. Ceny jsou určeny pro dopravu mechanizmů na místo prováděných prací po silnici i po kolejích. 2. V ceně jsou započteny i náklady na zpáteční cestu dopravního prostředku. Měrnou jednotkou je kus přepravovaného stroje.</t>
  </si>
  <si>
    <t>225095126</t>
  </si>
  <si>
    <t>408</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</si>
  <si>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</si>
  <si>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</si>
  <si>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-2056851307</t>
  </si>
  <si>
    <t>409</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</si>
  <si>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</si>
  <si>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</si>
  <si>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-1121334610</t>
  </si>
  <si>
    <t>410</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</si>
  <si>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</si>
  <si>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</si>
  <si>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1682921750</t>
  </si>
  <si>
    <t>Poznámka k souboru cen:_x000D_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</si>
  <si>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411</t>
  </si>
  <si>
    <t>9909000110</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</si>
  <si>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</si>
  <si>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498006908</t>
  </si>
  <si>
    <t>412</t>
  </si>
  <si>
    <t>9909000200</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</si>
  <si>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</si>
  <si>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569263215</t>
  </si>
  <si>
    <t>413</t>
  </si>
  <si>
    <t>9909000210</t>
  </si>
  <si>
    <t>Poplatek za uložení výzisku ze štěrkového lože 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</si>
  <si>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-925058239</t>
  </si>
  <si>
    <t>414</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</si>
  <si>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</si>
  <si>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</si>
  <si>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1101340253</t>
  </si>
  <si>
    <t>SO 02 - Cenová soustava ÚRS</t>
  </si>
  <si>
    <t xml:space="preserve">    1 - Zemní práce</t>
  </si>
  <si>
    <t xml:space="preserve">    3 - Svislé a kompletní konstrukce</t>
  </si>
  <si>
    <t xml:space="preserve">    6 - Úpravy povrchů, podlahy a osazování výplní</t>
  </si>
  <si>
    <t xml:space="preserve">    8 - Trubní vedení</t>
  </si>
  <si>
    <t xml:space="preserve">    9 - Ostatní konstrukce a práce, bourání</t>
  </si>
  <si>
    <t xml:space="preserve">    PSV - Práce a dodávky PSV</t>
  </si>
  <si>
    <t xml:space="preserve">      711 - Izolace proti vodě, vlhkosti a plynům</t>
  </si>
  <si>
    <t xml:space="preserve">      767 - Konstrukce zámečnické</t>
  </si>
  <si>
    <t xml:space="preserve">      782 - Dokončovací práce - obklady z kamene</t>
  </si>
  <si>
    <t xml:space="preserve">      783 - Dokončovací práce - nátěry</t>
  </si>
  <si>
    <t>Zemní práce</t>
  </si>
  <si>
    <t>129911111</t>
  </si>
  <si>
    <t>Bourání konstrukcí v odkopávkách a prokopávkách ručně s přemístěním suti na hromady na vzdálenost do 20 m nebo s naložením na dopravní prostředek ze zdiva kamenného, pro jakýkoliv druh kamene na maltu vápennou nebo vápenocementovou</t>
  </si>
  <si>
    <t>1300188566</t>
  </si>
  <si>
    <t>Online PSC</t>
  </si>
  <si>
    <t>https://podminky.urs.cz/item/CS_URS_2024_01/129911111</t>
  </si>
  <si>
    <t>131111333</t>
  </si>
  <si>
    <t>Vrtání jamek ručním motorovým vrtákem průměru přes 200 do 300 mm</t>
  </si>
  <si>
    <t>320476935</t>
  </si>
  <si>
    <t>https://podminky.urs.cz/item/CS_URS_2024_01/131111333</t>
  </si>
  <si>
    <t>Svislé a kompletní konstrukce</t>
  </si>
  <si>
    <t>311311972</t>
  </si>
  <si>
    <t>Nadzákladové zdi z betonu prostého nosné do ztraceného bednění z desek, beton tř. C 16/20</t>
  </si>
  <si>
    <t>-1873948395</t>
  </si>
  <si>
    <t>https://podminky.urs.cz/item/CS_URS_2024_01/311311972</t>
  </si>
  <si>
    <t>311351121</t>
  </si>
  <si>
    <t>Bednění nadzákladových zdí nosných rovné oboustranné za každou stranu zřízení</t>
  </si>
  <si>
    <t>-367197528</t>
  </si>
  <si>
    <t>https://podminky.urs.cz/item/CS_URS_2024_01/311351121</t>
  </si>
  <si>
    <t>311351122</t>
  </si>
  <si>
    <t>Bednění nadzákladových zdí nosných rovné oboustranné za každou stranu odstranění</t>
  </si>
  <si>
    <t>1807077779</t>
  </si>
  <si>
    <t>https://podminky.urs.cz/item/CS_URS_2024_01/311351122</t>
  </si>
  <si>
    <t>311351212</t>
  </si>
  <si>
    <t>Ztracené bednění nadzákladových zdí ze štěpkocementových desek nosných s mezerou tloušťky do 250 mm (pro uložení výztuže a zalití betonovou směsí) oboustranné (za výměru každé strany) z nezateplených desek, tloušťky do 35 mm</t>
  </si>
  <si>
    <t>186790211</t>
  </si>
  <si>
    <t>https://podminky.urs.cz/item/CS_URS_2024_01/311351212</t>
  </si>
  <si>
    <t>327213114</t>
  </si>
  <si>
    <t>Zdění zdiva nadzákladového opěrných zdí a valů z lomového kamene štípaného nebo ručně vybíraného na maltu z nepravidelných kamenů objemu 1 kusu kamene do 0,02 m3, šířka spáry přes 20 do 50 mm</t>
  </si>
  <si>
    <t>-444069675</t>
  </si>
  <si>
    <t>https://podminky.urs.cz/item/CS_URS_2024_01/327213114</t>
  </si>
  <si>
    <t>348181113</t>
  </si>
  <si>
    <t>Montáž oplocení z dílců dřevěných na předem osazené sloupky, výšky přes 1 do 1,5 m</t>
  </si>
  <si>
    <t>713457026</t>
  </si>
  <si>
    <t>https://podminky.urs.cz/item/CS_URS_2024_01/348181113</t>
  </si>
  <si>
    <t>581114112</t>
  </si>
  <si>
    <t>Kryt z prostého betonu komunikací pro pěší tl. 90 mm</t>
  </si>
  <si>
    <t>746843739</t>
  </si>
  <si>
    <t>https://podminky.urs.cz/item/CS_URS_2024_01/581114112</t>
  </si>
  <si>
    <t>Úpravy povrchů, podlahy a osazování výplní</t>
  </si>
  <si>
    <t>628195001</t>
  </si>
  <si>
    <t>Očištění zdiva nebo betonu zdí a valů před započetím oprav ručně</t>
  </si>
  <si>
    <t>763984235</t>
  </si>
  <si>
    <t>https://podminky.urs.cz/item/CS_URS_2024_01/628195001</t>
  </si>
  <si>
    <t>628631211</t>
  </si>
  <si>
    <t>Spárování zdiva opěrných zdí a valů cementovou maltou hloubky spárování do 30 mm, zdiva z lomového kamene</t>
  </si>
  <si>
    <t>-578938966</t>
  </si>
  <si>
    <t>https://podminky.urs.cz/item/CS_URS_2024_01/628631211</t>
  </si>
  <si>
    <t>Trubní vedení</t>
  </si>
  <si>
    <t>899101113</t>
  </si>
  <si>
    <t>Osazení poklopů litinových, ocelových nebo železobetonových bez rámů hmotnosti jednotlivě do 50 kg</t>
  </si>
  <si>
    <t>1777032526</t>
  </si>
  <si>
    <t>https://podminky.urs.cz/item/CS_URS_2024_01/899101113</t>
  </si>
  <si>
    <t>899101211</t>
  </si>
  <si>
    <t>Demontáž poklopů litinových a ocelových včetně rámů, hmotnosti jednotlivě do 50 kg</t>
  </si>
  <si>
    <t>-388198547</t>
  </si>
  <si>
    <t>https://podminky.urs.cz/item/CS_URS_2024_01/899101211</t>
  </si>
  <si>
    <t>Ostatní konstrukce a práce, bourání</t>
  </si>
  <si>
    <t>953961114</t>
  </si>
  <si>
    <t>Kotva chemická s vyvrtáním otvoru do betonu, železobetonu nebo tvrdého kamene tmel, velikost M 16, hloubka 125 mm</t>
  </si>
  <si>
    <t>1624401329</t>
  </si>
  <si>
    <t>https://podminky.urs.cz/item/CS_URS_2024_01/953961114</t>
  </si>
  <si>
    <t>981011112</t>
  </si>
  <si>
    <t>Demolice budov postupným rozebíráním dřevěných ostatních, oboustranně obitých, případně omítnutých</t>
  </si>
  <si>
    <t>-1126161504</t>
  </si>
  <si>
    <t>https://podminky.urs.cz/item/CS_URS_2024_01/981011112</t>
  </si>
  <si>
    <t>981332111</t>
  </si>
  <si>
    <t>Demolice ocelových konstrukcí hal, sil, technologických zařízení apod. jakýmkoliv způsobem</t>
  </si>
  <si>
    <t>2101278420</t>
  </si>
  <si>
    <t>https://podminky.urs.cz/item/CS_URS_2024_01/981332111</t>
  </si>
  <si>
    <t>PSV</t>
  </si>
  <si>
    <t>Práce a dodávky PSV</t>
  </si>
  <si>
    <t>711</t>
  </si>
  <si>
    <t>Izolace proti vodě, vlhkosti a plynům</t>
  </si>
  <si>
    <t>711161173</t>
  </si>
  <si>
    <t>Provedení izolace proti zemní vlhkosti nopovou fólií na ploše vodorovné V z nopové fólie</t>
  </si>
  <si>
    <t>-1961172577</t>
  </si>
  <si>
    <t>https://podminky.urs.cz/item/CS_URS_2024_01/711161173</t>
  </si>
  <si>
    <t>711161273</t>
  </si>
  <si>
    <t>Provedení izolace proti zemní vlhkosti nopovou fólií na ploše svislé S z nopové fólie</t>
  </si>
  <si>
    <t>1859522772</t>
  </si>
  <si>
    <t>https://podminky.urs.cz/item/CS_URS_2024_01/711161273</t>
  </si>
  <si>
    <t>28323007</t>
  </si>
  <si>
    <t>fólie profilovaná (nopová) HDPE s integrovanou omítací mřížkou s výškou nopů 8mm</t>
  </si>
  <si>
    <t>-1775971629</t>
  </si>
  <si>
    <t>VV</t>
  </si>
  <si>
    <t>180,18018018018*1,221 'Přepočtené koeficientem množství</t>
  </si>
  <si>
    <t>711191101</t>
  </si>
  <si>
    <t>Provedení izolace proti zemní vlhkosti hydroizolační stěrkou na ploše vodorovné V jednovrstvá na betonu</t>
  </si>
  <si>
    <t>2059598749</t>
  </si>
  <si>
    <t>https://podminky.urs.cz/item/CS_URS_2024_01/711191101</t>
  </si>
  <si>
    <t>711192201</t>
  </si>
  <si>
    <t>Provedení izolace proti zemní vlhkosti hydroizolační stěrkou na ploše svislé S dvouvrstvá na betonu</t>
  </si>
  <si>
    <t>1389522731</t>
  </si>
  <si>
    <t>https://podminky.urs.cz/item/CS_URS_2024_01/711192201</t>
  </si>
  <si>
    <t>11163004</t>
  </si>
  <si>
    <t>stěrka hydroizolační asfaltová jednosložková s přídavkem plastů do spodní stavby</t>
  </si>
  <si>
    <t>246847943</t>
  </si>
  <si>
    <t>767</t>
  </si>
  <si>
    <t>Konstrukce zámečnické</t>
  </si>
  <si>
    <t>767163121</t>
  </si>
  <si>
    <t>Montáž kompletního kovového zábradlí přímého z dílců v rovině (na rovné ploše) kotveného do betonu</t>
  </si>
  <si>
    <t>-1617507851</t>
  </si>
  <si>
    <t>https://podminky.urs.cz/item/CS_URS_2024_01/767163121</t>
  </si>
  <si>
    <t>13010206</t>
  </si>
  <si>
    <t>tyč ocelová plochá jakost S235JR (11 375) 40x8mm</t>
  </si>
  <si>
    <t>-1768626567</t>
  </si>
  <si>
    <t>Poznámka k položce:_x000D_
Hmotnost: 2,51 kg/m</t>
  </si>
  <si>
    <t>13010288</t>
  </si>
  <si>
    <t>tyč ocelová plochá jakost S235JR (11 375) 100x10mm</t>
  </si>
  <si>
    <t>-1679881693</t>
  </si>
  <si>
    <t>Poznámka k položce:_x000D_
Hmotnost: 7,85 kg/m</t>
  </si>
  <si>
    <t>14550150</t>
  </si>
  <si>
    <t>profil ocelový svařovaný jakost S235 průřez obdelníkový 60x30x3mm</t>
  </si>
  <si>
    <t>-631161484</t>
  </si>
  <si>
    <t>Poznámka k položce:_x000D_
Hmotnost: 4,1 kg/m</t>
  </si>
  <si>
    <t>782</t>
  </si>
  <si>
    <t>Dokončovací práce - obklady z kamene</t>
  </si>
  <si>
    <t>782141113</t>
  </si>
  <si>
    <t>Montáž obkladů stěn z dlaždic betonových - imitace kamene kladených do malty přes 12 do 19 ks/m2</t>
  </si>
  <si>
    <t>-575457836</t>
  </si>
  <si>
    <t>https://podminky.urs.cz/item/CS_URS_2024_01/782141113</t>
  </si>
  <si>
    <t>783</t>
  </si>
  <si>
    <t>Dokončovací práce - nátěry</t>
  </si>
  <si>
    <t>783301313</t>
  </si>
  <si>
    <t>Příprava podkladu zámečnických konstrukcí před provedením nátěru odmaštění odmašťovačem ředidlovým</t>
  </si>
  <si>
    <t>1978627369</t>
  </si>
  <si>
    <t>https://podminky.urs.cz/item/CS_URS_2024_01/783301313</t>
  </si>
  <si>
    <t>783314201</t>
  </si>
  <si>
    <t>Základní antikorozní nátěr zámečnických konstrukcí jednonásobný syntetický standardní</t>
  </si>
  <si>
    <t>1560557212</t>
  </si>
  <si>
    <t>https://podminky.urs.cz/item/CS_URS_2024_01/783314201</t>
  </si>
  <si>
    <t>783317101</t>
  </si>
  <si>
    <t>Krycí nátěr (email) zámečnických konstrukcí jednonásobný syntetický standardní</t>
  </si>
  <si>
    <t>313494152</t>
  </si>
  <si>
    <t>https://podminky.urs.cz/item/CS_URS_2024_01/783317101</t>
  </si>
  <si>
    <t>Orientační soupis položek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</si>
</sst>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28"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b/>
      <sz val="14"/>
      <name val="Arial CE"/>
      <family val="2"/>
      <charset val="238"/>
    </font>
    <font>
      <b/>
      <sz val="10"/>
      <name val="Arial CE"/>
      <family val="2"/>
      <charset val="238"/>
    </font>
    <font>
      <b/>
      <sz val="10"/>
      <color rgb="FF46464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sz val="7"/>
      <color rgb="FF979797"/>
      <name val="Arial CE"/>
      <family val="2"/>
      <charset val="238"/>
    </font>
    <font>
      <i/>
      <u/>
      <sz val="7"/>
      <color rgb="FF979797"/>
      <name val="Calibri"/>
      <family val="2"/>
      <charset val="238"/>
      <scheme val="minor"/>
    </font>
    <font>
      <u/>
      <sz val="11"/>
      <color theme="10"/>
      <name val="Calibri"/>
      <family val="2"/>
      <charset val="238"/>
      <scheme val="minor"/>
    </font>
    <font>
      <sz val="9"/>
      <name val="Arial CE"/>
      <family val="2"/>
      <charset val="238"/>
    </font>
  </fonts>
  <fills count="3">
    <fill>
      <patternFill patternType="none"/>
    </fill>
    <fill>
      <patternFill patternType="gray125"/>
    </fill>
    <fill>
      <patternFill patternType="solid">
        <fgColor rgb="FFD2D2D2"/>
      </patternFill>
    </fill>
  </fills>
  <borders count="32">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6" fillId="0" borderId="0" applyNumberFormat="0" applyFill="0" applyBorder="0" applyAlignment="0" applyProtection="0"/>
  </cellStyleXfs>
  <cellXfs count="150">
    <xf numFmtId="0" fontId="0" fillId="0" borderId="0" xfId="0"/>
    <xf numFmtId="0" fontId="0" fillId="0" borderId="0" xfId="0" applyProtection="1"/>
    <xf numFmtId="0" fontId="0" fillId="0" borderId="0" xfId="0" applyBorder="1" applyProtection="1"/>
    <xf numFmtId="0" fontId="0" fillId="0" borderId="0" xfId="0" applyFont="1"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6" fillId="0" borderId="0" xfId="0" applyFont="1" applyAlignment="1" applyProtection="1">
      <alignment horizontal="left" vertical="center"/>
    </xf>
    <xf numFmtId="0" fontId="9"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3" xfId="0" applyBorder="1" applyAlignment="1" applyProtection="1">
      <alignment vertical="center"/>
    </xf>
    <xf numFmtId="0" fontId="0" fillId="0" borderId="0" xfId="0" applyAlignment="1" applyProtection="1">
      <alignment vertical="center"/>
    </xf>
    <xf numFmtId="0" fontId="0" fillId="0" borderId="0" xfId="0" applyFont="1" applyAlignment="1" applyProtection="1">
      <alignment vertical="center"/>
    </xf>
    <xf numFmtId="0" fontId="0" fillId="0" borderId="3" xfId="0" applyFont="1" applyBorder="1" applyAlignment="1" applyProtection="1">
      <alignment vertical="center"/>
    </xf>
    <xf numFmtId="0" fontId="2" fillId="0" borderId="0" xfId="0"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0" xfId="0" applyFont="1" applyAlignment="1" applyProtection="1">
      <alignment vertical="center" wrapText="1"/>
    </xf>
    <xf numFmtId="0" fontId="0" fillId="0" borderId="3" xfId="0" applyFont="1" applyBorder="1" applyAlignment="1" applyProtection="1">
      <alignment vertical="center" wrapText="1"/>
    </xf>
    <xf numFmtId="0" fontId="0" fillId="0" borderId="11" xfId="0" applyFont="1" applyBorder="1" applyAlignment="1" applyProtection="1">
      <alignment vertical="center"/>
    </xf>
    <xf numFmtId="0" fontId="10" fillId="0" borderId="0" xfId="0" applyFont="1" applyAlignment="1" applyProtection="1">
      <alignment horizontal="left" vertical="center"/>
    </xf>
    <xf numFmtId="0" fontId="1" fillId="0" borderId="0" xfId="0" applyFont="1" applyAlignment="1" applyProtection="1">
      <alignment horizontal="right" vertical="center"/>
    </xf>
    <xf numFmtId="0" fontId="12" fillId="0" borderId="0" xfId="0" applyFont="1" applyAlignment="1" applyProtection="1">
      <alignment horizontal="left" vertical="center"/>
    </xf>
    <xf numFmtId="4" fontId="1" fillId="0" borderId="0" xfId="0" applyNumberFormat="1" applyFont="1" applyAlignment="1" applyProtection="1">
      <alignment vertical="center"/>
    </xf>
    <xf numFmtId="0" fontId="0" fillId="2" borderId="0" xfId="0" applyFont="1" applyFill="1" applyAlignment="1" applyProtection="1">
      <alignment vertical="center"/>
    </xf>
    <xf numFmtId="0" fontId="4"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4" fillId="2" borderId="7" xfId="0" applyFont="1" applyFill="1" applyBorder="1" applyAlignment="1" applyProtection="1">
      <alignment horizontal="right" vertical="center"/>
    </xf>
    <xf numFmtId="0" fontId="4" fillId="2" borderId="7" xfId="0" applyFont="1" applyFill="1" applyBorder="1" applyAlignment="1" applyProtection="1">
      <alignment horizontal="center" vertical="center"/>
    </xf>
    <xf numFmtId="0" fontId="11"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5" xfId="0" applyFont="1" applyBorder="1" applyAlignment="1" applyProtection="1">
      <alignment vertical="center"/>
    </xf>
    <xf numFmtId="0" fontId="1" fillId="0" borderId="5" xfId="0" applyFont="1" applyBorder="1" applyAlignment="1" applyProtection="1">
      <alignment horizontal="center" vertical="center"/>
    </xf>
    <xf numFmtId="0" fontId="0" fillId="0" borderId="4" xfId="0" applyFont="1" applyBorder="1" applyAlignment="1" applyProtection="1">
      <alignment vertical="center"/>
    </xf>
    <xf numFmtId="0" fontId="0" fillId="0" borderId="8" xfId="0" applyFont="1" applyBorder="1" applyAlignment="1" applyProtection="1">
      <alignment vertical="center"/>
    </xf>
    <xf numFmtId="0" fontId="0" fillId="0" borderId="9"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13" fillId="2" borderId="0" xfId="0" applyFont="1" applyFill="1" applyAlignment="1" applyProtection="1">
      <alignment horizontal="left" vertical="center"/>
    </xf>
    <xf numFmtId="0" fontId="1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19" xfId="0" applyFont="1" applyBorder="1" applyAlignment="1" applyProtection="1">
      <alignment horizontal="left" vertical="center"/>
    </xf>
    <xf numFmtId="0" fontId="5" fillId="0" borderId="19"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19" xfId="0" applyFont="1" applyBorder="1" applyAlignment="1" applyProtection="1">
      <alignment horizontal="left" vertical="center"/>
    </xf>
    <xf numFmtId="0" fontId="6" fillId="0" borderId="19" xfId="0" applyFont="1" applyBorder="1" applyAlignment="1" applyProtection="1">
      <alignment vertical="center"/>
    </xf>
    <xf numFmtId="0" fontId="0" fillId="0" borderId="3" xfId="0" applyBorder="1" applyAlignment="1" applyProtection="1">
      <alignment horizontal="center" vertical="center" wrapText="1"/>
    </xf>
    <xf numFmtId="0" fontId="14" fillId="0" borderId="15" xfId="0" applyFont="1" applyBorder="1" applyAlignment="1" applyProtection="1">
      <alignment horizontal="center" vertical="center" wrapText="1"/>
    </xf>
    <xf numFmtId="0" fontId="14" fillId="0" borderId="16"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3" xfId="0" applyFont="1" applyBorder="1" applyAlignment="1" applyProtection="1">
      <alignment horizontal="center" vertical="center" wrapText="1"/>
    </xf>
    <xf numFmtId="0" fontId="13" fillId="2" borderId="15" xfId="0" applyFont="1" applyFill="1" applyBorder="1" applyAlignment="1" applyProtection="1">
      <alignment horizontal="center" vertical="center" wrapText="1"/>
    </xf>
    <xf numFmtId="0" fontId="13" fillId="2" borderId="16" xfId="0" applyFont="1" applyFill="1" applyBorder="1" applyAlignment="1" applyProtection="1">
      <alignment horizontal="center" vertical="center" wrapText="1"/>
    </xf>
    <xf numFmtId="0" fontId="0" fillId="0" borderId="10" xfId="0" applyFont="1" applyBorder="1" applyAlignment="1" applyProtection="1">
      <alignment vertical="center"/>
    </xf>
    <xf numFmtId="0" fontId="0" fillId="0" borderId="11" xfId="0" applyBorder="1" applyAlignment="1" applyProtection="1">
      <alignment vertical="center"/>
    </xf>
    <xf numFmtId="164" fontId="18" fillId="0" borderId="11" xfId="0" applyNumberFormat="1" applyFont="1" applyBorder="1" applyAlignment="1" applyProtection="1"/>
    <xf numFmtId="164" fontId="18" fillId="0" borderId="12" xfId="0" applyNumberFormat="1" applyFont="1" applyBorder="1" applyAlignment="1" applyProtection="1"/>
    <xf numFmtId="0" fontId="0" fillId="0" borderId="0" xfId="0" applyAlignment="1" applyProtection="1">
      <alignment horizontal="center" vertical="center" wrapText="1"/>
    </xf>
    <xf numFmtId="0" fontId="15" fillId="0" borderId="0" xfId="0" applyFont="1" applyAlignment="1" applyProtection="1">
      <alignment horizontal="left" vertical="center"/>
    </xf>
    <xf numFmtId="0" fontId="7" fillId="0" borderId="3" xfId="0" applyFont="1" applyBorder="1" applyAlignment="1" applyProtection="1"/>
    <xf numFmtId="0" fontId="7" fillId="0" borderId="13" xfId="0" applyFont="1" applyBorder="1" applyAlignment="1" applyProtection="1"/>
    <xf numFmtId="0" fontId="7" fillId="0" borderId="0" xfId="0" applyFont="1" applyBorder="1" applyAlignment="1" applyProtection="1"/>
    <xf numFmtId="164" fontId="7" fillId="0" borderId="0" xfId="0" applyNumberFormat="1" applyFont="1" applyBorder="1" applyAlignment="1" applyProtection="1"/>
    <xf numFmtId="164" fontId="7" fillId="0" borderId="14" xfId="0" applyNumberFormat="1" applyFont="1" applyBorder="1" applyAlignment="1" applyProtection="1"/>
    <xf numFmtId="0" fontId="7" fillId="0" borderId="0" xfId="0" applyFont="1" applyAlignment="1" applyProtection="1"/>
    <xf numFmtId="4" fontId="19" fillId="0" borderId="0" xfId="0" applyNumberFormat="1" applyFont="1" applyAlignment="1" applyProtection="1">
      <alignment vertical="center"/>
    </xf>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alignment horizontal="center"/>
    </xf>
    <xf numFmtId="4" fontId="7" fillId="0" borderId="0" xfId="0" applyNumberFormat="1" applyFont="1" applyAlignment="1" applyProtection="1">
      <alignment vertical="center"/>
    </xf>
    <xf numFmtId="0" fontId="6" fillId="0" borderId="0" xfId="0" applyFont="1" applyAlignment="1" applyProtection="1">
      <alignment horizontal="left"/>
    </xf>
    <xf numFmtId="0" fontId="14" fillId="0" borderId="13" xfId="0" applyFont="1" applyBorder="1" applyAlignment="1" applyProtection="1">
      <alignment horizontal="left" vertical="center"/>
    </xf>
    <xf numFmtId="0" fontId="14" fillId="0" borderId="0" xfId="0" applyFont="1" applyBorder="1" applyAlignment="1" applyProtection="1">
      <alignment horizontal="center" vertical="center"/>
    </xf>
    <xf numFmtId="164" fontId="14" fillId="0" borderId="0" xfId="0" applyNumberFormat="1" applyFont="1" applyBorder="1" applyAlignment="1" applyProtection="1">
      <alignment vertical="center"/>
    </xf>
    <xf numFmtId="164" fontId="14" fillId="0" borderId="14" xfId="0" applyNumberFormat="1" applyFont="1" applyBorder="1" applyAlignment="1" applyProtection="1">
      <alignment vertical="center"/>
    </xf>
    <xf numFmtId="0" fontId="13" fillId="0" borderId="21" xfId="0" applyFont="1" applyBorder="1" applyAlignment="1" applyProtection="1">
      <alignment horizontal="center" vertical="center"/>
    </xf>
    <xf numFmtId="49" fontId="13" fillId="0" borderId="21" xfId="0" applyNumberFormat="1" applyFont="1" applyBorder="1" applyAlignment="1" applyProtection="1">
      <alignment horizontal="left" vertical="center" wrapText="1"/>
    </xf>
    <xf numFmtId="0" fontId="27" fillId="0" borderId="21" xfId="0" applyFont="1" applyBorder="1" applyAlignment="1" applyProtection="1">
      <alignment horizontal="left" vertical="center" wrapText="1"/>
    </xf>
    <xf numFmtId="0" fontId="13" fillId="0" borderId="21" xfId="0" applyFont="1" applyBorder="1" applyAlignment="1" applyProtection="1">
      <alignment horizontal="center" vertical="center" wrapText="1"/>
    </xf>
    <xf numFmtId="165" fontId="13" fillId="0" borderId="21" xfId="0" applyNumberFormat="1" applyFont="1" applyBorder="1" applyAlignment="1" applyProtection="1">
      <alignment vertical="center"/>
    </xf>
    <xf numFmtId="0" fontId="0" fillId="0" borderId="13" xfId="0" applyFont="1" applyBorder="1" applyAlignment="1" applyProtection="1">
      <alignment vertical="center"/>
    </xf>
    <xf numFmtId="0" fontId="0" fillId="0" borderId="0" xfId="0" applyBorder="1" applyAlignment="1" applyProtection="1">
      <alignment vertical="center"/>
    </xf>
    <xf numFmtId="0" fontId="0" fillId="0" borderId="0" xfId="0" applyFont="1" applyBorder="1" applyAlignment="1" applyProtection="1">
      <alignment vertical="center"/>
    </xf>
    <xf numFmtId="0" fontId="0" fillId="0" borderId="14" xfId="0" applyFont="1" applyBorder="1" applyAlignment="1" applyProtection="1">
      <alignment vertical="center"/>
    </xf>
    <xf numFmtId="0" fontId="13" fillId="0" borderId="0" xfId="0" applyFont="1" applyAlignment="1" applyProtection="1">
      <alignment horizontal="left" vertical="center"/>
    </xf>
    <xf numFmtId="4" fontId="0" fillId="0" borderId="0" xfId="0" applyNumberFormat="1" applyFont="1" applyAlignment="1" applyProtection="1">
      <alignment vertical="center"/>
    </xf>
    <xf numFmtId="0" fontId="24" fillId="0" borderId="0" xfId="0" applyFont="1" applyAlignment="1" applyProtection="1">
      <alignment horizontal="left" vertical="center"/>
    </xf>
    <xf numFmtId="0" fontId="25" fillId="0" borderId="0" xfId="1" applyFont="1" applyAlignment="1" applyProtection="1">
      <alignment vertical="center" wrapText="1"/>
    </xf>
    <xf numFmtId="0" fontId="13" fillId="0" borderId="21" xfId="0" applyFont="1" applyBorder="1" applyAlignment="1" applyProtection="1">
      <alignment horizontal="left" vertical="center" wrapText="1"/>
    </xf>
    <xf numFmtId="0" fontId="23" fillId="0" borderId="3" xfId="0" applyFont="1" applyBorder="1" applyAlignment="1" applyProtection="1">
      <alignment vertical="center"/>
    </xf>
    <xf numFmtId="0" fontId="22" fillId="0" borderId="13" xfId="0" applyFont="1" applyBorder="1" applyAlignment="1" applyProtection="1">
      <alignment horizontal="left" vertical="center"/>
    </xf>
    <xf numFmtId="0" fontId="22" fillId="0" borderId="0" xfId="0" applyFont="1" applyBorder="1" applyAlignment="1" applyProtection="1">
      <alignment horizontal="center" vertical="center"/>
    </xf>
    <xf numFmtId="0" fontId="22" fillId="0" borderId="21" xfId="0" applyFont="1" applyBorder="1" applyAlignment="1" applyProtection="1">
      <alignment horizontal="center" vertical="center"/>
    </xf>
    <xf numFmtId="49" fontId="22" fillId="0" borderId="21" xfId="0" applyNumberFormat="1" applyFont="1" applyBorder="1" applyAlignment="1" applyProtection="1">
      <alignment horizontal="left" vertical="center" wrapText="1"/>
    </xf>
    <xf numFmtId="0" fontId="22" fillId="0" borderId="21" xfId="0" applyFont="1" applyBorder="1" applyAlignment="1" applyProtection="1">
      <alignment horizontal="left" vertical="center" wrapText="1"/>
    </xf>
    <xf numFmtId="0" fontId="22" fillId="0" borderId="21" xfId="0" applyFont="1" applyBorder="1" applyAlignment="1" applyProtection="1">
      <alignment horizontal="center" vertical="center" wrapText="1"/>
    </xf>
    <xf numFmtId="165" fontId="22" fillId="0" borderId="21" xfId="0" applyNumberFormat="1" applyFont="1" applyBorder="1" applyAlignment="1" applyProtection="1">
      <alignment vertical="center"/>
    </xf>
    <xf numFmtId="0" fontId="8" fillId="0" borderId="3" xfId="0" applyFont="1" applyBorder="1" applyAlignment="1" applyProtection="1">
      <alignment vertical="center"/>
    </xf>
    <xf numFmtId="0" fontId="8" fillId="0" borderId="13" xfId="0" applyFont="1" applyBorder="1" applyAlignment="1" applyProtection="1">
      <alignment vertical="center"/>
    </xf>
    <xf numFmtId="0" fontId="8" fillId="0" borderId="0" xfId="0" applyFont="1" applyBorder="1" applyAlignment="1" applyProtection="1">
      <alignment vertical="center"/>
    </xf>
    <xf numFmtId="0" fontId="8" fillId="0" borderId="14" xfId="0" applyFont="1" applyBorder="1" applyAlignment="1" applyProtection="1">
      <alignment vertical="center"/>
    </xf>
    <xf numFmtId="0" fontId="8" fillId="0" borderId="0" xfId="0" applyFont="1" applyAlignment="1" applyProtection="1">
      <alignment vertical="center"/>
    </xf>
    <xf numFmtId="0" fontId="20" fillId="0" borderId="0" xfId="0" applyFont="1" applyAlignment="1" applyProtection="1">
      <alignment horizontal="left" vertical="center"/>
    </xf>
    <xf numFmtId="0" fontId="8" fillId="0" borderId="0" xfId="0" applyFont="1" applyAlignment="1" applyProtection="1">
      <alignment horizontal="left" vertical="center" wrapText="1"/>
    </xf>
    <xf numFmtId="165" fontId="8" fillId="0" borderId="0" xfId="0" applyNumberFormat="1" applyFont="1" applyAlignment="1" applyProtection="1">
      <alignment vertical="center"/>
    </xf>
    <xf numFmtId="0" fontId="8" fillId="0" borderId="0" xfId="0" applyFont="1" applyAlignment="1" applyProtection="1">
      <alignment horizontal="left" vertical="center"/>
    </xf>
    <xf numFmtId="0" fontId="21" fillId="0" borderId="0" xfId="0" applyFont="1" applyAlignment="1" applyProtection="1">
      <alignment vertical="center" wrapText="1"/>
    </xf>
    <xf numFmtId="0" fontId="0" fillId="0" borderId="18" xfId="0" applyFont="1" applyBorder="1" applyAlignment="1" applyProtection="1">
      <alignment vertical="center"/>
    </xf>
    <xf numFmtId="0" fontId="0" fillId="0" borderId="19" xfId="0"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0" xfId="0" applyFont="1" applyBorder="1" applyAlignment="1" applyProtection="1">
      <alignment horizontal="left" vertical="center"/>
    </xf>
    <xf numFmtId="0" fontId="0" fillId="0" borderId="26" xfId="0" applyFont="1" applyBorder="1" applyAlignment="1" applyProtection="1">
      <alignment vertical="center"/>
    </xf>
    <xf numFmtId="0" fontId="1" fillId="0" borderId="0" xfId="0" applyFont="1" applyBorder="1" applyAlignment="1" applyProtection="1">
      <alignment horizontal="left" vertical="center"/>
    </xf>
    <xf numFmtId="0" fontId="2" fillId="0" borderId="0" xfId="0" applyFont="1" applyBorder="1" applyAlignment="1" applyProtection="1">
      <alignment horizontal="left" vertical="center"/>
    </xf>
    <xf numFmtId="0" fontId="0" fillId="0" borderId="25" xfId="0" applyFont="1" applyBorder="1" applyAlignment="1" applyProtection="1">
      <alignment horizontal="center" vertical="center" wrapText="1"/>
    </xf>
    <xf numFmtId="0" fontId="13" fillId="2" borderId="27" xfId="0" applyFont="1" applyFill="1" applyBorder="1" applyAlignment="1" applyProtection="1">
      <alignment horizontal="center" vertical="center" wrapText="1"/>
    </xf>
    <xf numFmtId="0" fontId="15" fillId="0" borderId="0" xfId="0" applyFont="1" applyBorder="1" applyAlignment="1" applyProtection="1">
      <alignment horizontal="left" vertical="center"/>
    </xf>
    <xf numFmtId="0" fontId="7" fillId="0" borderId="25" xfId="0" applyFont="1" applyBorder="1" applyAlignment="1" applyProtection="1"/>
    <xf numFmtId="0" fontId="7" fillId="0" borderId="0" xfId="0" applyFont="1" applyBorder="1" applyAlignment="1" applyProtection="1">
      <alignment horizontal="left"/>
    </xf>
    <xf numFmtId="0" fontId="5" fillId="0" borderId="0" xfId="0" applyFont="1" applyBorder="1" applyAlignment="1" applyProtection="1">
      <alignment horizontal="left"/>
    </xf>
    <xf numFmtId="0" fontId="7" fillId="0" borderId="26" xfId="0" applyFont="1" applyBorder="1" applyAlignment="1" applyProtection="1"/>
    <xf numFmtId="0" fontId="6" fillId="0" borderId="0" xfId="0" applyFont="1" applyBorder="1" applyAlignment="1" applyProtection="1">
      <alignment horizontal="left"/>
    </xf>
    <xf numFmtId="165" fontId="13" fillId="0" borderId="28" xfId="0" applyNumberFormat="1" applyFont="1" applyBorder="1" applyAlignment="1" applyProtection="1">
      <alignment vertical="center"/>
    </xf>
    <xf numFmtId="0" fontId="20" fillId="0" borderId="0" xfId="0" applyFont="1" applyBorder="1" applyAlignment="1" applyProtection="1">
      <alignment horizontal="left" vertical="center"/>
    </xf>
    <xf numFmtId="0" fontId="21" fillId="0" borderId="0" xfId="0" applyFont="1" applyBorder="1" applyAlignment="1" applyProtection="1">
      <alignment vertical="center" wrapText="1"/>
    </xf>
    <xf numFmtId="165" fontId="22" fillId="0" borderId="28" xfId="0" applyNumberFormat="1" applyFont="1" applyBorder="1" applyAlignment="1" applyProtection="1">
      <alignment vertical="center"/>
    </xf>
    <xf numFmtId="0" fontId="0" fillId="0" borderId="29" xfId="0" applyFont="1" applyBorder="1" applyAlignment="1" applyProtection="1">
      <alignment vertical="center"/>
    </xf>
    <xf numFmtId="0" fontId="0" fillId="0" borderId="30" xfId="0" applyFont="1" applyBorder="1" applyAlignment="1" applyProtection="1">
      <alignment vertical="center"/>
    </xf>
    <xf numFmtId="0" fontId="0" fillId="0" borderId="31" xfId="0" applyFont="1" applyBorder="1" applyAlignment="1" applyProtection="1">
      <alignment vertical="center"/>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Border="1" applyAlignment="1" applyProtection="1">
      <alignment horizontal="left" vertical="center" wrapText="1"/>
    </xf>
    <xf numFmtId="0" fontId="1" fillId="0" borderId="0" xfId="0" applyFont="1" applyBorder="1" applyAlignment="1" applyProtection="1">
      <alignment horizontal="left" vertical="center"/>
    </xf>
    <xf numFmtId="0" fontId="1" fillId="0" borderId="26"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26" xfId="0" applyFont="1" applyBorder="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4_01/348181113" TargetMode="External"/><Relationship Id="rId13" Type="http://schemas.openxmlformats.org/officeDocument/2006/relationships/hyperlink" Target="https://podminky.urs.cz/item/CS_URS_2024_01/899101211" TargetMode="External"/><Relationship Id="rId18" Type="http://schemas.openxmlformats.org/officeDocument/2006/relationships/hyperlink" Target="https://podminky.urs.cz/item/CS_URS_2024_01/711161273" TargetMode="External"/><Relationship Id="rId26" Type="http://schemas.openxmlformats.org/officeDocument/2006/relationships/printerSettings" Target="../printerSettings/printerSettings1.bin"/><Relationship Id="rId3" Type="http://schemas.openxmlformats.org/officeDocument/2006/relationships/hyperlink" Target="https://podminky.urs.cz/item/CS_URS_2024_01/311311972" TargetMode="External"/><Relationship Id="rId21" Type="http://schemas.openxmlformats.org/officeDocument/2006/relationships/hyperlink" Target="https://podminky.urs.cz/item/CS_URS_2024_01/767163121" TargetMode="External"/><Relationship Id="rId7" Type="http://schemas.openxmlformats.org/officeDocument/2006/relationships/hyperlink" Target="https://podminky.urs.cz/item/CS_URS_2024_01/327213114" TargetMode="External"/><Relationship Id="rId12" Type="http://schemas.openxmlformats.org/officeDocument/2006/relationships/hyperlink" Target="https://podminky.urs.cz/item/CS_URS_2024_01/899101113" TargetMode="External"/><Relationship Id="rId17" Type="http://schemas.openxmlformats.org/officeDocument/2006/relationships/hyperlink" Target="https://podminky.urs.cz/item/CS_URS_2024_01/711161173" TargetMode="External"/><Relationship Id="rId25" Type="http://schemas.openxmlformats.org/officeDocument/2006/relationships/hyperlink" Target="https://podminky.urs.cz/item/CS_URS_2024_01/783317101" TargetMode="External"/><Relationship Id="rId2" Type="http://schemas.openxmlformats.org/officeDocument/2006/relationships/hyperlink" Target="https://podminky.urs.cz/item/CS_URS_2024_01/131111333" TargetMode="External"/><Relationship Id="rId16" Type="http://schemas.openxmlformats.org/officeDocument/2006/relationships/hyperlink" Target="https://podminky.urs.cz/item/CS_URS_2024_01/981332111" TargetMode="External"/><Relationship Id="rId20" Type="http://schemas.openxmlformats.org/officeDocument/2006/relationships/hyperlink" Target="https://podminky.urs.cz/item/CS_URS_2024_01/711192201" TargetMode="External"/><Relationship Id="rId1" Type="http://schemas.openxmlformats.org/officeDocument/2006/relationships/hyperlink" Target="https://podminky.urs.cz/item/CS_URS_2024_01/129911111" TargetMode="External"/><Relationship Id="rId6" Type="http://schemas.openxmlformats.org/officeDocument/2006/relationships/hyperlink" Target="https://podminky.urs.cz/item/CS_URS_2024_01/311351212" TargetMode="External"/><Relationship Id="rId11" Type="http://schemas.openxmlformats.org/officeDocument/2006/relationships/hyperlink" Target="https://podminky.urs.cz/item/CS_URS_2024_01/628631211" TargetMode="External"/><Relationship Id="rId24" Type="http://schemas.openxmlformats.org/officeDocument/2006/relationships/hyperlink" Target="https://podminky.urs.cz/item/CS_URS_2024_01/783314201" TargetMode="External"/><Relationship Id="rId5" Type="http://schemas.openxmlformats.org/officeDocument/2006/relationships/hyperlink" Target="https://podminky.urs.cz/item/CS_URS_2024_01/311351122" TargetMode="External"/><Relationship Id="rId15" Type="http://schemas.openxmlformats.org/officeDocument/2006/relationships/hyperlink" Target="https://podminky.urs.cz/item/CS_URS_2024_01/981011112" TargetMode="External"/><Relationship Id="rId23" Type="http://schemas.openxmlformats.org/officeDocument/2006/relationships/hyperlink" Target="https://podminky.urs.cz/item/CS_URS_2024_01/783301313" TargetMode="External"/><Relationship Id="rId10" Type="http://schemas.openxmlformats.org/officeDocument/2006/relationships/hyperlink" Target="https://podminky.urs.cz/item/CS_URS_2024_01/628195001" TargetMode="External"/><Relationship Id="rId19" Type="http://schemas.openxmlformats.org/officeDocument/2006/relationships/hyperlink" Target="https://podminky.urs.cz/item/CS_URS_2024_01/711191101" TargetMode="External"/><Relationship Id="rId4" Type="http://schemas.openxmlformats.org/officeDocument/2006/relationships/hyperlink" Target="https://podminky.urs.cz/item/CS_URS_2024_01/311351121" TargetMode="External"/><Relationship Id="rId9" Type="http://schemas.openxmlformats.org/officeDocument/2006/relationships/hyperlink" Target="https://podminky.urs.cz/item/CS_URS_2024_01/581114112" TargetMode="External"/><Relationship Id="rId14" Type="http://schemas.openxmlformats.org/officeDocument/2006/relationships/hyperlink" Target="https://podminky.urs.cz/item/CS_URS_2024_01/953961114" TargetMode="External"/><Relationship Id="rId22" Type="http://schemas.openxmlformats.org/officeDocument/2006/relationships/hyperlink" Target="https://podminky.urs.cz/item/CS_URS_2024_01/782141113" TargetMode="External"/><Relationship Id="rId27"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Y1013"/>
  <sheetViews>
    <sheetView showGridLines="0" tabSelected="1" topLeftCell="A219" workbookViewId="0">
      <selection activeCell="K220" sqref="K220"/>
    </sheetView>
  </sheetViews>
  <sheetFormatPr defaultRowHeight="10.199999999999999" x14ac:dyDescent="0.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6.28515625" style="1" customWidth="1"/>
    <col min="10" max="10" width="12.28515625" style="1" customWidth="1"/>
    <col min="11" max="11" width="15" style="1" customWidth="1"/>
    <col min="12" max="12" width="11" style="1" customWidth="1"/>
    <col min="13" max="13" width="15" style="1" customWidth="1"/>
    <col min="14" max="14" width="16.28515625" style="1" customWidth="1"/>
    <col min="15" max="15" width="11" style="1" customWidth="1"/>
    <col min="16" max="16" width="15" style="1" customWidth="1"/>
    <col min="17" max="17" width="16.28515625" style="1" customWidth="1"/>
    <col min="18" max="29" width="9.140625" style="1"/>
    <col min="30" max="51" width="9.28515625" style="1" hidden="1"/>
    <col min="52" max="16384" width="9.140625" style="1"/>
  </cols>
  <sheetData>
    <row r="2" spans="1:32" ht="36.9" hidden="1" customHeight="1" x14ac:dyDescent="0.2">
      <c r="AF2" s="3" t="s">
        <v>40</v>
      </c>
    </row>
    <row r="3" spans="1:32" ht="6.9" hidden="1" customHeight="1" x14ac:dyDescent="0.2">
      <c r="B3" s="4"/>
      <c r="C3" s="5"/>
      <c r="D3" s="5"/>
      <c r="E3" s="5"/>
      <c r="F3" s="5"/>
      <c r="G3" s="5"/>
      <c r="H3" s="5"/>
      <c r="AF3" s="3" t="s">
        <v>41</v>
      </c>
    </row>
    <row r="4" spans="1:32" ht="24.9" hidden="1" customHeight="1" x14ac:dyDescent="0.2">
      <c r="B4" s="6"/>
      <c r="D4" s="8" t="s">
        <v>43</v>
      </c>
      <c r="AF4" s="3" t="s">
        <v>1</v>
      </c>
    </row>
    <row r="5" spans="1:32" ht="6.9" hidden="1" customHeight="1" x14ac:dyDescent="0.2">
      <c r="B5" s="6"/>
    </row>
    <row r="6" spans="1:32" ht="12" hidden="1" customHeight="1" x14ac:dyDescent="0.2">
      <c r="B6" s="6"/>
      <c r="D6" s="9" t="s">
        <v>6</v>
      </c>
    </row>
    <row r="7" spans="1:32" ht="26.25" hidden="1" customHeight="1" x14ac:dyDescent="0.2">
      <c r="B7" s="6"/>
      <c r="E7" s="146" t="s">
        <v>7</v>
      </c>
      <c r="F7" s="147"/>
      <c r="G7" s="147"/>
      <c r="H7" s="147"/>
    </row>
    <row r="8" spans="1:32" s="11" customFormat="1" ht="12" hidden="1" customHeight="1" x14ac:dyDescent="0.2">
      <c r="A8" s="12"/>
      <c r="B8" s="13"/>
      <c r="C8" s="12"/>
      <c r="D8" s="9" t="s">
        <v>44</v>
      </c>
      <c r="E8" s="12"/>
      <c r="F8" s="12"/>
      <c r="G8" s="12"/>
      <c r="H8" s="12"/>
      <c r="I8" s="12"/>
      <c r="J8" s="12"/>
      <c r="K8" s="12"/>
      <c r="L8" s="12"/>
      <c r="M8" s="12"/>
      <c r="N8" s="12"/>
      <c r="O8" s="12"/>
      <c r="P8" s="12"/>
      <c r="Q8" s="12"/>
    </row>
    <row r="9" spans="1:32" s="11" customFormat="1" ht="16.5" hidden="1" customHeight="1" x14ac:dyDescent="0.2">
      <c r="A9" s="12"/>
      <c r="B9" s="13"/>
      <c r="C9" s="12"/>
      <c r="D9" s="12"/>
      <c r="E9" s="138" t="s">
        <v>45</v>
      </c>
      <c r="F9" s="139"/>
      <c r="G9" s="139"/>
      <c r="H9" s="139"/>
      <c r="I9" s="12"/>
      <c r="J9" s="12"/>
      <c r="K9" s="12"/>
      <c r="L9" s="12"/>
      <c r="M9" s="12"/>
      <c r="N9" s="12"/>
      <c r="O9" s="12"/>
      <c r="P9" s="12"/>
      <c r="Q9" s="12"/>
    </row>
    <row r="10" spans="1:32" s="11" customFormat="1" hidden="1" x14ac:dyDescent="0.2">
      <c r="A10" s="12"/>
      <c r="B10" s="13"/>
      <c r="C10" s="12"/>
      <c r="D10" s="12"/>
      <c r="E10" s="12"/>
      <c r="F10" s="12"/>
      <c r="G10" s="12"/>
      <c r="H10" s="12"/>
      <c r="I10" s="12"/>
      <c r="J10" s="12"/>
      <c r="K10" s="12"/>
      <c r="L10" s="12"/>
      <c r="M10" s="12"/>
      <c r="N10" s="12"/>
      <c r="O10" s="12"/>
      <c r="P10" s="12"/>
      <c r="Q10" s="12"/>
    </row>
    <row r="11" spans="1:32" s="11" customFormat="1" ht="12" hidden="1" customHeight="1" x14ac:dyDescent="0.2">
      <c r="A11" s="12"/>
      <c r="B11" s="13"/>
      <c r="C11" s="12"/>
      <c r="D11" s="9" t="s">
        <v>8</v>
      </c>
      <c r="E11" s="12"/>
      <c r="F11" s="14" t="s">
        <v>0</v>
      </c>
      <c r="G11" s="12"/>
      <c r="H11" s="12"/>
      <c r="I11" s="12"/>
      <c r="J11" s="12"/>
      <c r="K11" s="12"/>
      <c r="L11" s="12"/>
      <c r="M11" s="12"/>
      <c r="N11" s="12"/>
      <c r="O11" s="12"/>
      <c r="P11" s="12"/>
      <c r="Q11" s="12"/>
    </row>
    <row r="12" spans="1:32" s="11" customFormat="1" ht="12" hidden="1" customHeight="1" x14ac:dyDescent="0.2">
      <c r="A12" s="12"/>
      <c r="B12" s="13"/>
      <c r="C12" s="12"/>
      <c r="D12" s="9" t="s">
        <v>9</v>
      </c>
      <c r="E12" s="12"/>
      <c r="F12" s="14" t="s">
        <v>10</v>
      </c>
      <c r="G12" s="12"/>
      <c r="H12" s="12"/>
      <c r="I12" s="12"/>
      <c r="J12" s="12"/>
      <c r="K12" s="12"/>
      <c r="L12" s="12"/>
      <c r="M12" s="12"/>
      <c r="N12" s="12"/>
      <c r="O12" s="12"/>
      <c r="P12" s="12"/>
      <c r="Q12" s="12"/>
    </row>
    <row r="13" spans="1:32" s="11" customFormat="1" ht="10.8" hidden="1" customHeight="1" x14ac:dyDescent="0.2">
      <c r="A13" s="12"/>
      <c r="B13" s="13"/>
      <c r="C13" s="12"/>
      <c r="D13" s="12"/>
      <c r="E13" s="12"/>
      <c r="F13" s="12"/>
      <c r="G13" s="12"/>
      <c r="H13" s="12"/>
      <c r="I13" s="12"/>
      <c r="J13" s="12"/>
      <c r="K13" s="12"/>
      <c r="L13" s="12"/>
      <c r="M13" s="12"/>
      <c r="N13" s="12"/>
      <c r="O13" s="12"/>
      <c r="P13" s="12"/>
      <c r="Q13" s="12"/>
    </row>
    <row r="14" spans="1:32" s="11" customFormat="1" ht="12" hidden="1" customHeight="1" x14ac:dyDescent="0.2">
      <c r="A14" s="12"/>
      <c r="B14" s="13"/>
      <c r="C14" s="12"/>
      <c r="D14" s="9" t="s">
        <v>11</v>
      </c>
      <c r="E14" s="12"/>
      <c r="F14" s="12"/>
      <c r="G14" s="12"/>
      <c r="H14" s="12"/>
      <c r="I14" s="12"/>
      <c r="J14" s="12"/>
      <c r="K14" s="12"/>
      <c r="L14" s="12"/>
      <c r="M14" s="12"/>
      <c r="N14" s="12"/>
      <c r="O14" s="12"/>
      <c r="P14" s="12"/>
      <c r="Q14" s="12"/>
    </row>
    <row r="15" spans="1:32" s="11" customFormat="1" ht="18" hidden="1" customHeight="1" x14ac:dyDescent="0.2">
      <c r="A15" s="12"/>
      <c r="B15" s="13"/>
      <c r="C15" s="12"/>
      <c r="D15" s="12"/>
      <c r="E15" s="14" t="s">
        <v>12</v>
      </c>
      <c r="F15" s="12"/>
      <c r="G15" s="12"/>
      <c r="H15" s="12"/>
      <c r="I15" s="12"/>
      <c r="J15" s="12"/>
      <c r="K15" s="12"/>
      <c r="L15" s="12"/>
      <c r="M15" s="12"/>
      <c r="N15" s="12"/>
      <c r="O15" s="12"/>
      <c r="P15" s="12"/>
      <c r="Q15" s="12"/>
    </row>
    <row r="16" spans="1:32" s="11" customFormat="1" ht="6.9" hidden="1" customHeight="1" x14ac:dyDescent="0.2">
      <c r="A16" s="12"/>
      <c r="B16" s="13"/>
      <c r="C16" s="12"/>
      <c r="D16" s="12"/>
      <c r="E16" s="12"/>
      <c r="F16" s="12"/>
      <c r="G16" s="12"/>
      <c r="H16" s="12"/>
      <c r="I16" s="12"/>
      <c r="J16" s="12"/>
      <c r="K16" s="12"/>
      <c r="L16" s="12"/>
      <c r="M16" s="12"/>
      <c r="N16" s="12"/>
      <c r="O16" s="12"/>
      <c r="P16" s="12"/>
      <c r="Q16" s="12"/>
    </row>
    <row r="17" spans="1:17" s="11" customFormat="1" ht="12" hidden="1" customHeight="1" x14ac:dyDescent="0.2">
      <c r="A17" s="12"/>
      <c r="B17" s="13"/>
      <c r="C17" s="12"/>
      <c r="D17" s="9" t="s">
        <v>13</v>
      </c>
      <c r="E17" s="12"/>
      <c r="F17" s="12"/>
      <c r="G17" s="12"/>
      <c r="H17" s="12"/>
      <c r="I17" s="12"/>
      <c r="J17" s="12"/>
      <c r="K17" s="12"/>
      <c r="L17" s="12"/>
      <c r="M17" s="12"/>
      <c r="N17" s="12"/>
      <c r="O17" s="12"/>
      <c r="P17" s="12"/>
      <c r="Q17" s="12"/>
    </row>
    <row r="18" spans="1:17" s="11" customFormat="1" ht="18" hidden="1" customHeight="1" x14ac:dyDescent="0.2">
      <c r="A18" s="12"/>
      <c r="B18" s="13"/>
      <c r="C18" s="12"/>
      <c r="D18" s="12"/>
      <c r="E18" s="148" t="e">
        <f>#REF!</f>
        <v>#REF!</v>
      </c>
      <c r="F18" s="148"/>
      <c r="G18" s="148"/>
      <c r="H18" s="148"/>
      <c r="I18" s="12"/>
      <c r="J18" s="12"/>
      <c r="K18" s="12"/>
      <c r="L18" s="12"/>
      <c r="M18" s="12"/>
      <c r="N18" s="12"/>
      <c r="O18" s="12"/>
      <c r="P18" s="12"/>
      <c r="Q18" s="12"/>
    </row>
    <row r="19" spans="1:17" s="11" customFormat="1" ht="6.9" hidden="1" customHeight="1" x14ac:dyDescent="0.2">
      <c r="A19" s="12"/>
      <c r="B19" s="13"/>
      <c r="C19" s="12"/>
      <c r="D19" s="12"/>
      <c r="E19" s="12"/>
      <c r="F19" s="12"/>
      <c r="G19" s="12"/>
      <c r="H19" s="12"/>
      <c r="I19" s="12"/>
      <c r="J19" s="12"/>
      <c r="K19" s="12"/>
      <c r="L19" s="12"/>
      <c r="M19" s="12"/>
      <c r="N19" s="12"/>
      <c r="O19" s="12"/>
      <c r="P19" s="12"/>
      <c r="Q19" s="12"/>
    </row>
    <row r="20" spans="1:17" s="11" customFormat="1" ht="12" hidden="1" customHeight="1" x14ac:dyDescent="0.2">
      <c r="A20" s="12"/>
      <c r="B20" s="13"/>
      <c r="C20" s="12"/>
      <c r="D20" s="9" t="s">
        <v>14</v>
      </c>
      <c r="E20" s="12"/>
      <c r="F20" s="12"/>
      <c r="G20" s="12"/>
      <c r="H20" s="12"/>
      <c r="I20" s="12"/>
      <c r="J20" s="12"/>
      <c r="K20" s="12"/>
      <c r="L20" s="12"/>
      <c r="M20" s="12"/>
      <c r="N20" s="12"/>
      <c r="O20" s="12"/>
      <c r="P20" s="12"/>
      <c r="Q20" s="12"/>
    </row>
    <row r="21" spans="1:17" s="11" customFormat="1" ht="18" hidden="1" customHeight="1" x14ac:dyDescent="0.2">
      <c r="A21" s="12"/>
      <c r="B21" s="13"/>
      <c r="C21" s="12"/>
      <c r="D21" s="12"/>
      <c r="E21" s="14" t="e">
        <f>IF(#REF!="","",#REF!)</f>
        <v>#REF!</v>
      </c>
      <c r="F21" s="12"/>
      <c r="G21" s="12"/>
      <c r="H21" s="12"/>
      <c r="I21" s="12"/>
      <c r="J21" s="12"/>
      <c r="K21" s="12"/>
      <c r="L21" s="12"/>
      <c r="M21" s="12"/>
      <c r="N21" s="12"/>
      <c r="O21" s="12"/>
      <c r="P21" s="12"/>
      <c r="Q21" s="12"/>
    </row>
    <row r="22" spans="1:17" s="11" customFormat="1" ht="6.9" hidden="1" customHeight="1" x14ac:dyDescent="0.2">
      <c r="A22" s="12"/>
      <c r="B22" s="13"/>
      <c r="C22" s="12"/>
      <c r="D22" s="12"/>
      <c r="E22" s="12"/>
      <c r="F22" s="12"/>
      <c r="G22" s="12"/>
      <c r="H22" s="12"/>
      <c r="I22" s="12"/>
      <c r="J22" s="12"/>
      <c r="K22" s="12"/>
      <c r="L22" s="12"/>
      <c r="M22" s="12"/>
      <c r="N22" s="12"/>
      <c r="O22" s="12"/>
      <c r="P22" s="12"/>
      <c r="Q22" s="12"/>
    </row>
    <row r="23" spans="1:17" s="11" customFormat="1" ht="12" hidden="1" customHeight="1" x14ac:dyDescent="0.2">
      <c r="A23" s="12"/>
      <c r="B23" s="13"/>
      <c r="C23" s="12"/>
      <c r="D23" s="9" t="s">
        <v>15</v>
      </c>
      <c r="E23" s="12"/>
      <c r="F23" s="12"/>
      <c r="G23" s="12"/>
      <c r="H23" s="12"/>
      <c r="I23" s="12"/>
      <c r="J23" s="12"/>
      <c r="K23" s="12"/>
      <c r="L23" s="12"/>
      <c r="M23" s="12"/>
      <c r="N23" s="12"/>
      <c r="O23" s="12"/>
      <c r="P23" s="12"/>
      <c r="Q23" s="12"/>
    </row>
    <row r="24" spans="1:17" s="11" customFormat="1" ht="18" hidden="1" customHeight="1" x14ac:dyDescent="0.2">
      <c r="A24" s="12"/>
      <c r="B24" s="13"/>
      <c r="C24" s="12"/>
      <c r="D24" s="12"/>
      <c r="E24" s="14" t="s">
        <v>16</v>
      </c>
      <c r="F24" s="12"/>
      <c r="G24" s="12"/>
      <c r="H24" s="12"/>
      <c r="I24" s="12"/>
      <c r="J24" s="12"/>
      <c r="K24" s="12"/>
      <c r="L24" s="12"/>
      <c r="M24" s="12"/>
      <c r="N24" s="12"/>
      <c r="O24" s="12"/>
      <c r="P24" s="12"/>
      <c r="Q24" s="12"/>
    </row>
    <row r="25" spans="1:17" s="11" customFormat="1" ht="6.9" hidden="1" customHeight="1" x14ac:dyDescent="0.2">
      <c r="A25" s="12"/>
      <c r="B25" s="13"/>
      <c r="C25" s="12"/>
      <c r="D25" s="12"/>
      <c r="E25" s="12"/>
      <c r="F25" s="12"/>
      <c r="G25" s="12"/>
      <c r="H25" s="12"/>
      <c r="I25" s="12"/>
      <c r="J25" s="12"/>
      <c r="K25" s="12"/>
      <c r="L25" s="12"/>
      <c r="M25" s="12"/>
      <c r="N25" s="12"/>
      <c r="O25" s="12"/>
      <c r="P25" s="12"/>
      <c r="Q25" s="12"/>
    </row>
    <row r="26" spans="1:17" s="11" customFormat="1" ht="12" hidden="1" customHeight="1" x14ac:dyDescent="0.2">
      <c r="A26" s="12"/>
      <c r="B26" s="13"/>
      <c r="C26" s="12"/>
      <c r="D26" s="9" t="s">
        <v>17</v>
      </c>
      <c r="E26" s="12"/>
      <c r="F26" s="12"/>
      <c r="G26" s="12"/>
      <c r="H26" s="12"/>
      <c r="I26" s="12"/>
      <c r="J26" s="12"/>
      <c r="K26" s="12"/>
      <c r="L26" s="12"/>
      <c r="M26" s="12"/>
      <c r="N26" s="12"/>
      <c r="O26" s="12"/>
      <c r="P26" s="12"/>
      <c r="Q26" s="12"/>
    </row>
    <row r="27" spans="1:17" s="16" customFormat="1" ht="16.5" hidden="1" customHeight="1" x14ac:dyDescent="0.2">
      <c r="A27" s="17"/>
      <c r="B27" s="18"/>
      <c r="C27" s="17"/>
      <c r="D27" s="17"/>
      <c r="E27" s="149" t="s">
        <v>0</v>
      </c>
      <c r="F27" s="149"/>
      <c r="G27" s="149"/>
      <c r="H27" s="149"/>
      <c r="I27" s="17"/>
      <c r="J27" s="17"/>
      <c r="K27" s="17"/>
      <c r="L27" s="17"/>
      <c r="M27" s="17"/>
      <c r="N27" s="17"/>
      <c r="O27" s="17"/>
      <c r="P27" s="17"/>
      <c r="Q27" s="17"/>
    </row>
    <row r="28" spans="1:17" s="11" customFormat="1" ht="6.9" hidden="1" customHeight="1" x14ac:dyDescent="0.2">
      <c r="A28" s="12"/>
      <c r="B28" s="13"/>
      <c r="C28" s="12"/>
      <c r="D28" s="12"/>
      <c r="E28" s="12"/>
      <c r="F28" s="12"/>
      <c r="G28" s="12"/>
      <c r="H28" s="12"/>
      <c r="I28" s="12"/>
      <c r="J28" s="12"/>
      <c r="K28" s="12"/>
      <c r="L28" s="12"/>
      <c r="M28" s="12"/>
      <c r="N28" s="12"/>
      <c r="O28" s="12"/>
      <c r="P28" s="12"/>
      <c r="Q28" s="12"/>
    </row>
    <row r="29" spans="1:17" s="11" customFormat="1" ht="6.9" hidden="1" customHeight="1" x14ac:dyDescent="0.2">
      <c r="A29" s="12"/>
      <c r="B29" s="13"/>
      <c r="C29" s="12"/>
      <c r="D29" s="19"/>
      <c r="E29" s="19"/>
      <c r="F29" s="19"/>
      <c r="G29" s="19"/>
      <c r="H29" s="19"/>
      <c r="I29" s="12"/>
      <c r="J29" s="12"/>
      <c r="K29" s="12"/>
      <c r="L29" s="12"/>
      <c r="M29" s="12"/>
      <c r="N29" s="12"/>
      <c r="O29" s="12"/>
      <c r="P29" s="12"/>
      <c r="Q29" s="12"/>
    </row>
    <row r="30" spans="1:17" s="11" customFormat="1" ht="25.35" hidden="1" customHeight="1" x14ac:dyDescent="0.2">
      <c r="A30" s="12"/>
      <c r="B30" s="13"/>
      <c r="C30" s="12"/>
      <c r="D30" s="20" t="s">
        <v>18</v>
      </c>
      <c r="E30" s="12"/>
      <c r="F30" s="12"/>
      <c r="G30" s="12"/>
      <c r="H30" s="12"/>
      <c r="I30" s="12"/>
      <c r="J30" s="12"/>
      <c r="K30" s="12"/>
      <c r="L30" s="12"/>
      <c r="M30" s="12"/>
      <c r="N30" s="12"/>
      <c r="O30" s="12"/>
      <c r="P30" s="12"/>
      <c r="Q30" s="12"/>
    </row>
    <row r="31" spans="1:17" s="11" customFormat="1" ht="6.9" hidden="1" customHeight="1" x14ac:dyDescent="0.2">
      <c r="A31" s="12"/>
      <c r="B31" s="13"/>
      <c r="C31" s="12"/>
      <c r="D31" s="19"/>
      <c r="E31" s="19"/>
      <c r="F31" s="19"/>
      <c r="G31" s="19"/>
      <c r="H31" s="19"/>
      <c r="I31" s="12"/>
      <c r="J31" s="12"/>
      <c r="K31" s="12"/>
      <c r="L31" s="12"/>
      <c r="M31" s="12"/>
      <c r="N31" s="12"/>
      <c r="O31" s="12"/>
      <c r="P31" s="12"/>
      <c r="Q31" s="12"/>
    </row>
    <row r="32" spans="1:17" s="11" customFormat="1" ht="14.4" hidden="1" customHeight="1" x14ac:dyDescent="0.2">
      <c r="A32" s="12"/>
      <c r="B32" s="13"/>
      <c r="C32" s="12"/>
      <c r="D32" s="12"/>
      <c r="E32" s="12"/>
      <c r="F32" s="21" t="s">
        <v>19</v>
      </c>
      <c r="G32" s="12"/>
      <c r="H32" s="12"/>
      <c r="I32" s="12"/>
      <c r="J32" s="12"/>
      <c r="K32" s="12"/>
      <c r="L32" s="12"/>
      <c r="M32" s="12"/>
      <c r="N32" s="12"/>
      <c r="O32" s="12"/>
      <c r="P32" s="12"/>
      <c r="Q32" s="12"/>
    </row>
    <row r="33" spans="1:17" s="11" customFormat="1" ht="14.4" hidden="1" customHeight="1" x14ac:dyDescent="0.2">
      <c r="A33" s="12"/>
      <c r="B33" s="13"/>
      <c r="C33" s="12"/>
      <c r="D33" s="22" t="s">
        <v>20</v>
      </c>
      <c r="E33" s="9" t="s">
        <v>21</v>
      </c>
      <c r="F33" s="23" t="e">
        <f>ROUND((SUM(AQ119:AQ1012)),  2)</f>
        <v>#REF!</v>
      </c>
      <c r="G33" s="12"/>
      <c r="H33" s="12"/>
      <c r="I33" s="12"/>
      <c r="J33" s="12"/>
      <c r="K33" s="12"/>
      <c r="L33" s="12"/>
      <c r="M33" s="12"/>
      <c r="N33" s="12"/>
      <c r="O33" s="12"/>
      <c r="P33" s="12"/>
      <c r="Q33" s="12"/>
    </row>
    <row r="34" spans="1:17" s="11" customFormat="1" ht="14.4" hidden="1" customHeight="1" x14ac:dyDescent="0.2">
      <c r="A34" s="12"/>
      <c r="B34" s="13"/>
      <c r="C34" s="12"/>
      <c r="D34" s="12"/>
      <c r="E34" s="9" t="s">
        <v>22</v>
      </c>
      <c r="F34" s="23" t="e">
        <f>ROUND((SUM(AR119:AR1012)),  2)</f>
        <v>#REF!</v>
      </c>
      <c r="G34" s="12"/>
      <c r="H34" s="12"/>
      <c r="I34" s="12"/>
      <c r="J34" s="12"/>
      <c r="K34" s="12"/>
      <c r="L34" s="12"/>
      <c r="M34" s="12"/>
      <c r="N34" s="12"/>
      <c r="O34" s="12"/>
      <c r="P34" s="12"/>
      <c r="Q34" s="12"/>
    </row>
    <row r="35" spans="1:17" s="11" customFormat="1" ht="14.4" hidden="1" customHeight="1" x14ac:dyDescent="0.2">
      <c r="A35" s="12"/>
      <c r="B35" s="13"/>
      <c r="C35" s="12"/>
      <c r="D35" s="12"/>
      <c r="E35" s="9" t="s">
        <v>23</v>
      </c>
      <c r="F35" s="23" t="e">
        <f>ROUND((SUM(AS119:AS1012)),  2)</f>
        <v>#REF!</v>
      </c>
      <c r="G35" s="12"/>
      <c r="H35" s="12"/>
      <c r="I35" s="12"/>
      <c r="J35" s="12"/>
      <c r="K35" s="12"/>
      <c r="L35" s="12"/>
      <c r="M35" s="12"/>
      <c r="N35" s="12"/>
      <c r="O35" s="12"/>
      <c r="P35" s="12"/>
      <c r="Q35" s="12"/>
    </row>
    <row r="36" spans="1:17" s="11" customFormat="1" ht="14.4" hidden="1" customHeight="1" x14ac:dyDescent="0.2">
      <c r="A36" s="12"/>
      <c r="B36" s="13"/>
      <c r="C36" s="12"/>
      <c r="D36" s="12"/>
      <c r="E36" s="9" t="s">
        <v>24</v>
      </c>
      <c r="F36" s="23" t="e">
        <f>ROUND((SUM(AT119:AT1012)),  2)</f>
        <v>#REF!</v>
      </c>
      <c r="G36" s="12"/>
      <c r="H36" s="12"/>
      <c r="I36" s="12"/>
      <c r="J36" s="12"/>
      <c r="K36" s="12"/>
      <c r="L36" s="12"/>
      <c r="M36" s="12"/>
      <c r="N36" s="12"/>
      <c r="O36" s="12"/>
      <c r="P36" s="12"/>
      <c r="Q36" s="12"/>
    </row>
    <row r="37" spans="1:17" s="11" customFormat="1" ht="14.4" hidden="1" customHeight="1" x14ac:dyDescent="0.2">
      <c r="A37" s="12"/>
      <c r="B37" s="13"/>
      <c r="C37" s="12"/>
      <c r="D37" s="12"/>
      <c r="E37" s="9" t="s">
        <v>25</v>
      </c>
      <c r="F37" s="23" t="e">
        <f>ROUND((SUM(AU119:AU1012)),  2)</f>
        <v>#REF!</v>
      </c>
      <c r="G37" s="12"/>
      <c r="H37" s="12"/>
      <c r="I37" s="12"/>
      <c r="J37" s="12"/>
      <c r="K37" s="12"/>
      <c r="L37" s="12"/>
      <c r="M37" s="12"/>
      <c r="N37" s="12"/>
      <c r="O37" s="12"/>
      <c r="P37" s="12"/>
      <c r="Q37" s="12"/>
    </row>
    <row r="38" spans="1:17" s="11" customFormat="1" ht="6.9" hidden="1" customHeight="1" x14ac:dyDescent="0.2">
      <c r="A38" s="12"/>
      <c r="B38" s="13"/>
      <c r="C38" s="12"/>
      <c r="D38" s="12"/>
      <c r="E38" s="12"/>
      <c r="F38" s="12"/>
      <c r="G38" s="12"/>
      <c r="H38" s="12"/>
      <c r="I38" s="12"/>
      <c r="J38" s="12"/>
      <c r="K38" s="12"/>
      <c r="L38" s="12"/>
      <c r="M38" s="12"/>
      <c r="N38" s="12"/>
      <c r="O38" s="12"/>
      <c r="P38" s="12"/>
      <c r="Q38" s="12"/>
    </row>
    <row r="39" spans="1:17" s="11" customFormat="1" ht="25.35" hidden="1" customHeight="1" x14ac:dyDescent="0.2">
      <c r="A39" s="12"/>
      <c r="B39" s="13"/>
      <c r="C39" s="24"/>
      <c r="D39" s="25" t="s">
        <v>26</v>
      </c>
      <c r="E39" s="26"/>
      <c r="F39" s="26"/>
      <c r="G39" s="27" t="s">
        <v>27</v>
      </c>
      <c r="H39" s="28" t="s">
        <v>28</v>
      </c>
      <c r="I39" s="12"/>
      <c r="J39" s="12"/>
      <c r="K39" s="12"/>
      <c r="L39" s="12"/>
      <c r="M39" s="12"/>
      <c r="N39" s="12"/>
      <c r="O39" s="12"/>
      <c r="P39" s="12"/>
      <c r="Q39" s="12"/>
    </row>
    <row r="40" spans="1:17" s="11" customFormat="1" ht="14.4" hidden="1" customHeight="1" x14ac:dyDescent="0.2">
      <c r="A40" s="12"/>
      <c r="B40" s="13"/>
      <c r="C40" s="12"/>
      <c r="D40" s="12"/>
      <c r="E40" s="12"/>
      <c r="F40" s="12"/>
      <c r="G40" s="12"/>
      <c r="H40" s="12"/>
      <c r="I40" s="12"/>
      <c r="J40" s="12"/>
      <c r="K40" s="12"/>
      <c r="L40" s="12"/>
      <c r="M40" s="12"/>
      <c r="N40" s="12"/>
      <c r="O40" s="12"/>
      <c r="P40" s="12"/>
      <c r="Q40" s="12"/>
    </row>
    <row r="41" spans="1:17" ht="14.4" hidden="1" customHeight="1" x14ac:dyDescent="0.2">
      <c r="B41" s="6"/>
    </row>
    <row r="42" spans="1:17" ht="14.4" hidden="1" customHeight="1" x14ac:dyDescent="0.2">
      <c r="B42" s="6"/>
    </row>
    <row r="43" spans="1:17" ht="14.4" hidden="1" customHeight="1" x14ac:dyDescent="0.2">
      <c r="B43" s="6"/>
    </row>
    <row r="44" spans="1:17" ht="14.4" hidden="1" customHeight="1" x14ac:dyDescent="0.2">
      <c r="B44" s="6"/>
    </row>
    <row r="45" spans="1:17" ht="14.4" hidden="1" customHeight="1" x14ac:dyDescent="0.2">
      <c r="B45" s="6"/>
    </row>
    <row r="46" spans="1:17" ht="14.4" hidden="1" customHeight="1" x14ac:dyDescent="0.2">
      <c r="B46" s="6"/>
    </row>
    <row r="47" spans="1:17" ht="14.4" hidden="1" customHeight="1" x14ac:dyDescent="0.2">
      <c r="B47" s="6"/>
    </row>
    <row r="48" spans="1:17" ht="14.4" hidden="1" customHeight="1" x14ac:dyDescent="0.2">
      <c r="B48" s="6"/>
    </row>
    <row r="49" spans="1:17" ht="14.4" hidden="1" customHeight="1" x14ac:dyDescent="0.2">
      <c r="B49" s="6"/>
    </row>
    <row r="50" spans="1:17" s="11" customFormat="1" ht="14.4" hidden="1" customHeight="1" x14ac:dyDescent="0.2">
      <c r="B50" s="10"/>
      <c r="D50" s="29" t="s">
        <v>29</v>
      </c>
      <c r="E50" s="30"/>
      <c r="F50" s="30"/>
      <c r="G50" s="29" t="s">
        <v>30</v>
      </c>
      <c r="H50" s="30"/>
    </row>
    <row r="51" spans="1:17" hidden="1" x14ac:dyDescent="0.2">
      <c r="B51" s="6"/>
    </row>
    <row r="52" spans="1:17" hidden="1" x14ac:dyDescent="0.2">
      <c r="B52" s="6"/>
    </row>
    <row r="53" spans="1:17" hidden="1" x14ac:dyDescent="0.2">
      <c r="B53" s="6"/>
    </row>
    <row r="54" spans="1:17" hidden="1" x14ac:dyDescent="0.2">
      <c r="B54" s="6"/>
    </row>
    <row r="55" spans="1:17" hidden="1" x14ac:dyDescent="0.2">
      <c r="B55" s="6"/>
    </row>
    <row r="56" spans="1:17" hidden="1" x14ac:dyDescent="0.2">
      <c r="B56" s="6"/>
    </row>
    <row r="57" spans="1:17" hidden="1" x14ac:dyDescent="0.2">
      <c r="B57" s="6"/>
    </row>
    <row r="58" spans="1:17" hidden="1" x14ac:dyDescent="0.2">
      <c r="B58" s="6"/>
    </row>
    <row r="59" spans="1:17" hidden="1" x14ac:dyDescent="0.2">
      <c r="B59" s="6"/>
    </row>
    <row r="60" spans="1:17" hidden="1" x14ac:dyDescent="0.2">
      <c r="B60" s="6"/>
    </row>
    <row r="61" spans="1:17" s="11" customFormat="1" ht="13.2" hidden="1" x14ac:dyDescent="0.2">
      <c r="A61" s="12"/>
      <c r="B61" s="13"/>
      <c r="C61" s="12"/>
      <c r="D61" s="31" t="s">
        <v>31</v>
      </c>
      <c r="E61" s="32"/>
      <c r="F61" s="33" t="s">
        <v>32</v>
      </c>
      <c r="G61" s="31" t="s">
        <v>31</v>
      </c>
      <c r="H61" s="32"/>
      <c r="I61" s="12"/>
      <c r="J61" s="12"/>
      <c r="K61" s="12"/>
      <c r="L61" s="12"/>
      <c r="M61" s="12"/>
      <c r="N61" s="12"/>
      <c r="O61" s="12"/>
      <c r="P61" s="12"/>
      <c r="Q61" s="12"/>
    </row>
    <row r="62" spans="1:17" hidden="1" x14ac:dyDescent="0.2">
      <c r="B62" s="6"/>
    </row>
    <row r="63" spans="1:17" hidden="1" x14ac:dyDescent="0.2">
      <c r="B63" s="6"/>
    </row>
    <row r="64" spans="1:17" hidden="1" x14ac:dyDescent="0.2">
      <c r="B64" s="6"/>
    </row>
    <row r="65" spans="1:17" s="11" customFormat="1" ht="13.2" hidden="1" x14ac:dyDescent="0.2">
      <c r="A65" s="12"/>
      <c r="B65" s="13"/>
      <c r="C65" s="12"/>
      <c r="D65" s="29" t="s">
        <v>33</v>
      </c>
      <c r="E65" s="34"/>
      <c r="F65" s="34"/>
      <c r="G65" s="29" t="s">
        <v>34</v>
      </c>
      <c r="H65" s="34"/>
      <c r="I65" s="12"/>
      <c r="J65" s="12"/>
      <c r="K65" s="12"/>
      <c r="L65" s="12"/>
      <c r="M65" s="12"/>
      <c r="N65" s="12"/>
      <c r="O65" s="12"/>
      <c r="P65" s="12"/>
      <c r="Q65" s="12"/>
    </row>
    <row r="66" spans="1:17" hidden="1" x14ac:dyDescent="0.2">
      <c r="B66" s="6"/>
    </row>
    <row r="67" spans="1:17" hidden="1" x14ac:dyDescent="0.2">
      <c r="B67" s="6"/>
    </row>
    <row r="68" spans="1:17" hidden="1" x14ac:dyDescent="0.2">
      <c r="B68" s="6"/>
    </row>
    <row r="69" spans="1:17" hidden="1" x14ac:dyDescent="0.2">
      <c r="B69" s="6"/>
    </row>
    <row r="70" spans="1:17" hidden="1" x14ac:dyDescent="0.2">
      <c r="B70" s="6"/>
    </row>
    <row r="71" spans="1:17" hidden="1" x14ac:dyDescent="0.2">
      <c r="B71" s="6"/>
    </row>
    <row r="72" spans="1:17" hidden="1" x14ac:dyDescent="0.2">
      <c r="B72" s="6"/>
    </row>
    <row r="73" spans="1:17" hidden="1" x14ac:dyDescent="0.2">
      <c r="B73" s="6"/>
    </row>
    <row r="74" spans="1:17" hidden="1" x14ac:dyDescent="0.2">
      <c r="B74" s="6"/>
    </row>
    <row r="75" spans="1:17" hidden="1" x14ac:dyDescent="0.2">
      <c r="B75" s="6"/>
    </row>
    <row r="76" spans="1:17" s="11" customFormat="1" ht="13.2" hidden="1" x14ac:dyDescent="0.2">
      <c r="A76" s="12"/>
      <c r="B76" s="13"/>
      <c r="C76" s="12"/>
      <c r="D76" s="31" t="s">
        <v>31</v>
      </c>
      <c r="E76" s="32"/>
      <c r="F76" s="33" t="s">
        <v>32</v>
      </c>
      <c r="G76" s="31" t="s">
        <v>31</v>
      </c>
      <c r="H76" s="32"/>
      <c r="I76" s="12"/>
      <c r="J76" s="12"/>
      <c r="K76" s="12"/>
      <c r="L76" s="12"/>
      <c r="M76" s="12"/>
      <c r="N76" s="12"/>
      <c r="O76" s="12"/>
      <c r="P76" s="12"/>
      <c r="Q76" s="12"/>
    </row>
    <row r="77" spans="1:17" s="11" customFormat="1" ht="14.4" hidden="1" customHeight="1" x14ac:dyDescent="0.2">
      <c r="A77" s="12"/>
      <c r="B77" s="35"/>
      <c r="C77" s="36"/>
      <c r="D77" s="36"/>
      <c r="E77" s="36"/>
      <c r="F77" s="36"/>
      <c r="G77" s="36"/>
      <c r="H77" s="36"/>
      <c r="I77" s="12"/>
      <c r="J77" s="12"/>
      <c r="K77" s="12"/>
      <c r="L77" s="12"/>
      <c r="M77" s="12"/>
      <c r="N77" s="12"/>
      <c r="O77" s="12"/>
      <c r="P77" s="12"/>
      <c r="Q77" s="12"/>
    </row>
    <row r="78" spans="1:17" hidden="1" x14ac:dyDescent="0.2"/>
    <row r="79" spans="1:17" hidden="1" x14ac:dyDescent="0.2"/>
    <row r="80" spans="1:17" hidden="1" x14ac:dyDescent="0.2"/>
    <row r="81" spans="1:33" s="11" customFormat="1" ht="6.9" hidden="1" customHeight="1" x14ac:dyDescent="0.2">
      <c r="A81" s="12"/>
      <c r="B81" s="37"/>
      <c r="C81" s="38"/>
      <c r="D81" s="38"/>
      <c r="E81" s="38"/>
      <c r="F81" s="38"/>
      <c r="G81" s="38"/>
      <c r="H81" s="38"/>
      <c r="I81" s="12"/>
      <c r="J81" s="12"/>
      <c r="K81" s="12"/>
      <c r="L81" s="12"/>
      <c r="M81" s="12"/>
      <c r="N81" s="12"/>
      <c r="O81" s="12"/>
      <c r="P81" s="12"/>
      <c r="Q81" s="12"/>
    </row>
    <row r="82" spans="1:33" s="11" customFormat="1" ht="24.9" hidden="1" customHeight="1" x14ac:dyDescent="0.2">
      <c r="A82" s="12"/>
      <c r="B82" s="13"/>
      <c r="C82" s="8" t="s">
        <v>46</v>
      </c>
      <c r="D82" s="12"/>
      <c r="E82" s="12"/>
      <c r="F82" s="12"/>
      <c r="G82" s="12"/>
      <c r="H82" s="12"/>
      <c r="I82" s="12"/>
      <c r="J82" s="12"/>
      <c r="K82" s="12"/>
      <c r="L82" s="12"/>
      <c r="M82" s="12"/>
      <c r="N82" s="12"/>
      <c r="O82" s="12"/>
      <c r="P82" s="12"/>
      <c r="Q82" s="12"/>
    </row>
    <row r="83" spans="1:33" s="11" customFormat="1" ht="6.9" hidden="1" customHeight="1" x14ac:dyDescent="0.2">
      <c r="A83" s="12"/>
      <c r="B83" s="13"/>
      <c r="C83" s="12"/>
      <c r="D83" s="12"/>
      <c r="E83" s="12"/>
      <c r="F83" s="12"/>
      <c r="G83" s="12"/>
      <c r="H83" s="12"/>
      <c r="I83" s="12"/>
      <c r="J83" s="12"/>
      <c r="K83" s="12"/>
      <c r="L83" s="12"/>
      <c r="M83" s="12"/>
      <c r="N83" s="12"/>
      <c r="O83" s="12"/>
      <c r="P83" s="12"/>
      <c r="Q83" s="12"/>
    </row>
    <row r="84" spans="1:33" s="11" customFormat="1" ht="12" hidden="1" customHeight="1" x14ac:dyDescent="0.2">
      <c r="A84" s="12"/>
      <c r="B84" s="13"/>
      <c r="C84" s="9" t="s">
        <v>6</v>
      </c>
      <c r="D84" s="12"/>
      <c r="E84" s="12"/>
      <c r="F84" s="12"/>
      <c r="G84" s="12"/>
      <c r="H84" s="12"/>
      <c r="I84" s="12"/>
      <c r="J84" s="12"/>
      <c r="K84" s="12"/>
      <c r="L84" s="12"/>
      <c r="M84" s="12"/>
      <c r="N84" s="12"/>
      <c r="O84" s="12"/>
      <c r="P84" s="12"/>
      <c r="Q84" s="12"/>
    </row>
    <row r="85" spans="1:33" s="11" customFormat="1" ht="26.25" hidden="1" customHeight="1" x14ac:dyDescent="0.2">
      <c r="A85" s="12"/>
      <c r="B85" s="13"/>
      <c r="C85" s="12"/>
      <c r="D85" s="12"/>
      <c r="E85" s="146" t="str">
        <f>E7</f>
        <v>Údržba, opravy a odstraňování závad u ST OŘ PHA 2024 - 2026 - ST Pz</v>
      </c>
      <c r="F85" s="147"/>
      <c r="G85" s="147"/>
      <c r="H85" s="147"/>
      <c r="I85" s="12"/>
      <c r="J85" s="12"/>
      <c r="K85" s="12"/>
      <c r="L85" s="12"/>
      <c r="M85" s="12"/>
      <c r="N85" s="12"/>
      <c r="O85" s="12"/>
      <c r="P85" s="12"/>
      <c r="Q85" s="12"/>
    </row>
    <row r="86" spans="1:33" s="11" customFormat="1" ht="12" hidden="1" customHeight="1" x14ac:dyDescent="0.2">
      <c r="A86" s="12"/>
      <c r="B86" s="13"/>
      <c r="C86" s="9" t="s">
        <v>44</v>
      </c>
      <c r="D86" s="12"/>
      <c r="E86" s="12"/>
      <c r="F86" s="12"/>
      <c r="G86" s="12"/>
      <c r="H86" s="12"/>
      <c r="I86" s="12"/>
      <c r="J86" s="12"/>
      <c r="K86" s="12"/>
      <c r="L86" s="12"/>
      <c r="M86" s="12"/>
      <c r="N86" s="12"/>
      <c r="O86" s="12"/>
      <c r="P86" s="12"/>
      <c r="Q86" s="12"/>
    </row>
    <row r="87" spans="1:33" s="11" customFormat="1" ht="16.5" hidden="1" customHeight="1" x14ac:dyDescent="0.2">
      <c r="A87" s="12"/>
      <c r="B87" s="13"/>
      <c r="C87" s="12"/>
      <c r="D87" s="12"/>
      <c r="E87" s="138" t="str">
        <f>E9</f>
        <v>SO 01 - Cenová soustava UOŽI</v>
      </c>
      <c r="F87" s="139"/>
      <c r="G87" s="139"/>
      <c r="H87" s="139"/>
      <c r="I87" s="12"/>
      <c r="J87" s="12"/>
      <c r="K87" s="12"/>
      <c r="L87" s="12"/>
      <c r="M87" s="12"/>
      <c r="N87" s="12"/>
      <c r="O87" s="12"/>
      <c r="P87" s="12"/>
      <c r="Q87" s="12"/>
    </row>
    <row r="88" spans="1:33" s="11" customFormat="1" ht="6.9" hidden="1" customHeight="1" x14ac:dyDescent="0.2">
      <c r="A88" s="12"/>
      <c r="B88" s="13"/>
      <c r="C88" s="12"/>
      <c r="D88" s="12"/>
      <c r="E88" s="12"/>
      <c r="F88" s="12"/>
      <c r="G88" s="12"/>
      <c r="H88" s="12"/>
      <c r="I88" s="12"/>
      <c r="J88" s="12"/>
      <c r="K88" s="12"/>
      <c r="L88" s="12"/>
      <c r="M88" s="12"/>
      <c r="N88" s="12"/>
      <c r="O88" s="12"/>
      <c r="P88" s="12"/>
      <c r="Q88" s="12"/>
    </row>
    <row r="89" spans="1:33" s="11" customFormat="1" ht="12" hidden="1" customHeight="1" x14ac:dyDescent="0.2">
      <c r="A89" s="12"/>
      <c r="B89" s="13"/>
      <c r="C89" s="9" t="s">
        <v>9</v>
      </c>
      <c r="D89" s="12"/>
      <c r="E89" s="12"/>
      <c r="F89" s="14" t="str">
        <f>F12</f>
        <v xml:space="preserve"> </v>
      </c>
      <c r="G89" s="12"/>
      <c r="H89" s="12"/>
      <c r="I89" s="12"/>
      <c r="J89" s="12"/>
      <c r="K89" s="12"/>
      <c r="L89" s="12"/>
      <c r="M89" s="12"/>
      <c r="N89" s="12"/>
      <c r="O89" s="12"/>
      <c r="P89" s="12"/>
      <c r="Q89" s="12"/>
    </row>
    <row r="90" spans="1:33" s="11" customFormat="1" ht="6.9" hidden="1" customHeight="1" x14ac:dyDescent="0.2">
      <c r="A90" s="12"/>
      <c r="B90" s="13"/>
      <c r="C90" s="12"/>
      <c r="D90" s="12"/>
      <c r="E90" s="12"/>
      <c r="F90" s="12"/>
      <c r="G90" s="12"/>
      <c r="H90" s="12"/>
      <c r="I90" s="12"/>
      <c r="J90" s="12"/>
      <c r="K90" s="12"/>
      <c r="L90" s="12"/>
      <c r="M90" s="12"/>
      <c r="N90" s="12"/>
      <c r="O90" s="12"/>
      <c r="P90" s="12"/>
      <c r="Q90" s="12"/>
    </row>
    <row r="91" spans="1:33" s="11" customFormat="1" ht="15.15" hidden="1" customHeight="1" x14ac:dyDescent="0.2">
      <c r="A91" s="12"/>
      <c r="B91" s="13"/>
      <c r="C91" s="9" t="s">
        <v>11</v>
      </c>
      <c r="D91" s="12"/>
      <c r="E91" s="12"/>
      <c r="F91" s="14" t="str">
        <f>E15</f>
        <v>Ing. Aleš Bednář</v>
      </c>
      <c r="G91" s="12"/>
      <c r="H91" s="12"/>
      <c r="I91" s="12"/>
      <c r="J91" s="12"/>
      <c r="K91" s="12"/>
      <c r="L91" s="12"/>
      <c r="M91" s="12"/>
      <c r="N91" s="12"/>
      <c r="O91" s="12"/>
      <c r="P91" s="12"/>
      <c r="Q91" s="12"/>
    </row>
    <row r="92" spans="1:33" s="11" customFormat="1" ht="15.15" hidden="1" customHeight="1" x14ac:dyDescent="0.2">
      <c r="A92" s="12"/>
      <c r="B92" s="13"/>
      <c r="C92" s="9" t="s">
        <v>13</v>
      </c>
      <c r="D92" s="12"/>
      <c r="E92" s="12"/>
      <c r="F92" s="14" t="e">
        <f>IF(E18="","",E18)</f>
        <v>#REF!</v>
      </c>
      <c r="G92" s="12"/>
      <c r="H92" s="12"/>
      <c r="I92" s="12"/>
      <c r="J92" s="12"/>
      <c r="K92" s="12"/>
      <c r="L92" s="12"/>
      <c r="M92" s="12"/>
      <c r="N92" s="12"/>
      <c r="O92" s="12"/>
      <c r="P92" s="12"/>
      <c r="Q92" s="12"/>
    </row>
    <row r="93" spans="1:33" s="11" customFormat="1" ht="10.35" hidden="1" customHeight="1" x14ac:dyDescent="0.2">
      <c r="A93" s="12"/>
      <c r="B93" s="13"/>
      <c r="C93" s="12"/>
      <c r="D93" s="12"/>
      <c r="E93" s="12"/>
      <c r="F93" s="12"/>
      <c r="G93" s="12"/>
      <c r="H93" s="12"/>
      <c r="I93" s="12"/>
      <c r="J93" s="12"/>
      <c r="K93" s="12"/>
      <c r="L93" s="12"/>
      <c r="M93" s="12"/>
      <c r="N93" s="12"/>
      <c r="O93" s="12"/>
      <c r="P93" s="12"/>
      <c r="Q93" s="12"/>
    </row>
    <row r="94" spans="1:33" s="11" customFormat="1" ht="29.25" hidden="1" customHeight="1" x14ac:dyDescent="0.2">
      <c r="A94" s="12"/>
      <c r="B94" s="13"/>
      <c r="C94" s="39" t="s">
        <v>47</v>
      </c>
      <c r="D94" s="24"/>
      <c r="E94" s="24"/>
      <c r="F94" s="24"/>
      <c r="G94" s="24"/>
      <c r="H94" s="24"/>
      <c r="I94" s="12"/>
      <c r="J94" s="12"/>
      <c r="K94" s="12"/>
      <c r="L94" s="12"/>
      <c r="M94" s="12"/>
      <c r="N94" s="12"/>
      <c r="O94" s="12"/>
      <c r="P94" s="12"/>
      <c r="Q94" s="12"/>
    </row>
    <row r="95" spans="1:33" s="11" customFormat="1" ht="10.35" hidden="1" customHeight="1" x14ac:dyDescent="0.2">
      <c r="A95" s="12"/>
      <c r="B95" s="13"/>
      <c r="C95" s="12"/>
      <c r="D95" s="12"/>
      <c r="E95" s="12"/>
      <c r="F95" s="12"/>
      <c r="G95" s="12"/>
      <c r="H95" s="12"/>
      <c r="I95" s="12"/>
      <c r="J95" s="12"/>
      <c r="K95" s="12"/>
      <c r="L95" s="12"/>
      <c r="M95" s="12"/>
      <c r="N95" s="12"/>
      <c r="O95" s="12"/>
      <c r="P95" s="12"/>
      <c r="Q95" s="12"/>
    </row>
    <row r="96" spans="1:33" s="11" customFormat="1" ht="22.8" hidden="1" customHeight="1" x14ac:dyDescent="0.2">
      <c r="A96" s="12"/>
      <c r="B96" s="13"/>
      <c r="C96" s="40" t="s">
        <v>48</v>
      </c>
      <c r="D96" s="12"/>
      <c r="E96" s="12"/>
      <c r="F96" s="12"/>
      <c r="G96" s="12"/>
      <c r="H96" s="12"/>
      <c r="I96" s="12"/>
      <c r="J96" s="12"/>
      <c r="K96" s="12"/>
      <c r="L96" s="12"/>
      <c r="M96" s="12"/>
      <c r="N96" s="12"/>
      <c r="O96" s="12"/>
      <c r="P96" s="12"/>
      <c r="Q96" s="12"/>
      <c r="AG96" s="3" t="s">
        <v>49</v>
      </c>
    </row>
    <row r="97" spans="1:17" s="42" customFormat="1" ht="24.9" hidden="1" customHeight="1" x14ac:dyDescent="0.2">
      <c r="B97" s="41"/>
      <c r="D97" s="43" t="s">
        <v>50</v>
      </c>
      <c r="E97" s="44"/>
      <c r="F97" s="44"/>
      <c r="G97" s="44"/>
      <c r="H97" s="44"/>
    </row>
    <row r="98" spans="1:17" s="46" customFormat="1" ht="19.95" hidden="1" customHeight="1" x14ac:dyDescent="0.2">
      <c r="B98" s="45"/>
      <c r="D98" s="47" t="s">
        <v>51</v>
      </c>
      <c r="E98" s="48"/>
      <c r="F98" s="48"/>
      <c r="G98" s="48"/>
      <c r="H98" s="48"/>
    </row>
    <row r="99" spans="1:17" s="46" customFormat="1" ht="19.95" hidden="1" customHeight="1" x14ac:dyDescent="0.2">
      <c r="B99" s="45"/>
      <c r="D99" s="47" t="s">
        <v>52</v>
      </c>
      <c r="E99" s="48"/>
      <c r="F99" s="48"/>
      <c r="G99" s="48"/>
      <c r="H99" s="48"/>
    </row>
    <row r="100" spans="1:17" s="11" customFormat="1" ht="21.75" hidden="1" customHeight="1" x14ac:dyDescent="0.2">
      <c r="A100" s="12"/>
      <c r="B100" s="13"/>
      <c r="C100" s="12"/>
      <c r="D100" s="12"/>
      <c r="E100" s="12"/>
      <c r="F100" s="12"/>
      <c r="G100" s="12"/>
      <c r="H100" s="12"/>
      <c r="I100" s="12"/>
      <c r="J100" s="12"/>
      <c r="K100" s="12"/>
      <c r="L100" s="12"/>
      <c r="M100" s="12"/>
      <c r="N100" s="12"/>
      <c r="O100" s="12"/>
      <c r="P100" s="12"/>
      <c r="Q100" s="12"/>
    </row>
    <row r="101" spans="1:17" s="11" customFormat="1" ht="6.9" hidden="1" customHeight="1" x14ac:dyDescent="0.2">
      <c r="A101" s="12"/>
      <c r="B101" s="35"/>
      <c r="C101" s="36"/>
      <c r="D101" s="36"/>
      <c r="E101" s="36"/>
      <c r="F101" s="36"/>
      <c r="G101" s="36"/>
      <c r="H101" s="36"/>
      <c r="I101" s="12"/>
      <c r="J101" s="12"/>
      <c r="K101" s="12"/>
      <c r="L101" s="12"/>
      <c r="M101" s="12"/>
      <c r="N101" s="12"/>
      <c r="O101" s="12"/>
      <c r="P101" s="12"/>
      <c r="Q101" s="12"/>
    </row>
    <row r="102" spans="1:17" hidden="1" x14ac:dyDescent="0.2"/>
    <row r="103" spans="1:17" hidden="1" x14ac:dyDescent="0.2"/>
    <row r="104" spans="1:17" hidden="1" x14ac:dyDescent="0.2"/>
    <row r="105" spans="1:17" s="11" customFormat="1" ht="6.9" customHeight="1" x14ac:dyDescent="0.2">
      <c r="A105" s="12"/>
      <c r="B105" s="115"/>
      <c r="C105" s="116"/>
      <c r="D105" s="116"/>
      <c r="E105" s="116"/>
      <c r="F105" s="116"/>
      <c r="G105" s="116"/>
      <c r="H105" s="117"/>
      <c r="I105" s="12"/>
      <c r="J105" s="12"/>
      <c r="K105" s="12"/>
      <c r="L105" s="12"/>
      <c r="M105" s="12"/>
      <c r="N105" s="12"/>
      <c r="O105" s="12"/>
      <c r="P105" s="12"/>
      <c r="Q105" s="12"/>
    </row>
    <row r="106" spans="1:17" s="11" customFormat="1" ht="24.9" customHeight="1" x14ac:dyDescent="0.2">
      <c r="A106" s="12"/>
      <c r="B106" s="118"/>
      <c r="C106" s="119" t="s">
        <v>2039</v>
      </c>
      <c r="D106" s="86"/>
      <c r="E106" s="86"/>
      <c r="F106" s="86"/>
      <c r="G106" s="86"/>
      <c r="H106" s="120"/>
      <c r="I106" s="12"/>
      <c r="J106" s="12"/>
      <c r="K106" s="12"/>
      <c r="L106" s="12"/>
      <c r="M106" s="12"/>
      <c r="N106" s="12"/>
      <c r="O106" s="12"/>
      <c r="P106" s="12"/>
      <c r="Q106" s="12"/>
    </row>
    <row r="107" spans="1:17" s="11" customFormat="1" ht="6.9" customHeight="1" x14ac:dyDescent="0.2">
      <c r="A107" s="12"/>
      <c r="B107" s="118"/>
      <c r="C107" s="86"/>
      <c r="D107" s="86"/>
      <c r="E107" s="86"/>
      <c r="F107" s="86"/>
      <c r="G107" s="86"/>
      <c r="H107" s="120"/>
      <c r="I107" s="12"/>
      <c r="J107" s="12"/>
      <c r="K107" s="12"/>
      <c r="L107" s="12"/>
      <c r="M107" s="12"/>
      <c r="N107" s="12"/>
      <c r="O107" s="12"/>
      <c r="P107" s="12"/>
      <c r="Q107" s="12"/>
    </row>
    <row r="108" spans="1:17" s="11" customFormat="1" ht="12" customHeight="1" x14ac:dyDescent="0.2">
      <c r="A108" s="12"/>
      <c r="B108" s="118"/>
      <c r="C108" s="121" t="s">
        <v>6</v>
      </c>
      <c r="D108" s="86"/>
      <c r="E108" s="86"/>
      <c r="F108" s="86"/>
      <c r="G108" s="86"/>
      <c r="H108" s="120"/>
      <c r="I108" s="12"/>
      <c r="J108" s="12"/>
      <c r="K108" s="12"/>
      <c r="L108" s="12"/>
      <c r="M108" s="12"/>
      <c r="N108" s="12"/>
      <c r="O108" s="12"/>
      <c r="P108" s="12"/>
      <c r="Q108" s="12"/>
    </row>
    <row r="109" spans="1:17" s="11" customFormat="1" ht="26.25" customHeight="1" x14ac:dyDescent="0.2">
      <c r="A109" s="12"/>
      <c r="B109" s="118"/>
      <c r="C109" s="86"/>
      <c r="D109" s="86"/>
      <c r="E109" s="140" t="s">
        <v>7</v>
      </c>
      <c r="F109" s="141"/>
      <c r="G109" s="141"/>
      <c r="H109" s="142"/>
      <c r="I109" s="12"/>
      <c r="J109" s="12"/>
      <c r="K109" s="12"/>
      <c r="L109" s="12"/>
      <c r="M109" s="12"/>
      <c r="N109" s="12"/>
      <c r="O109" s="12"/>
      <c r="P109" s="12"/>
      <c r="Q109" s="12"/>
    </row>
    <row r="110" spans="1:17" s="11" customFormat="1" ht="12" customHeight="1" x14ac:dyDescent="0.2">
      <c r="A110" s="12"/>
      <c r="B110" s="118"/>
      <c r="C110" s="121" t="s">
        <v>44</v>
      </c>
      <c r="D110" s="86"/>
      <c r="E110" s="86"/>
      <c r="F110" s="86"/>
      <c r="G110" s="86"/>
      <c r="H110" s="120"/>
      <c r="I110" s="12"/>
      <c r="J110" s="12"/>
      <c r="K110" s="12"/>
      <c r="L110" s="12"/>
      <c r="M110" s="12"/>
      <c r="N110" s="12"/>
      <c r="O110" s="12"/>
      <c r="P110" s="12"/>
      <c r="Q110" s="12"/>
    </row>
    <row r="111" spans="1:17" s="11" customFormat="1" ht="16.5" customHeight="1" x14ac:dyDescent="0.2">
      <c r="A111" s="12"/>
      <c r="B111" s="118"/>
      <c r="C111" s="86"/>
      <c r="D111" s="86"/>
      <c r="E111" s="143" t="str">
        <f>E9</f>
        <v>SO 01 - Cenová soustava UOŽI</v>
      </c>
      <c r="F111" s="144"/>
      <c r="G111" s="144"/>
      <c r="H111" s="145"/>
      <c r="I111" s="12"/>
      <c r="J111" s="12"/>
      <c r="K111" s="12"/>
      <c r="L111" s="12"/>
      <c r="M111" s="12"/>
      <c r="N111" s="12"/>
      <c r="O111" s="12"/>
      <c r="P111" s="12"/>
      <c r="Q111" s="12"/>
    </row>
    <row r="112" spans="1:17" s="11" customFormat="1" ht="6.9" customHeight="1" x14ac:dyDescent="0.2">
      <c r="A112" s="12"/>
      <c r="B112" s="118"/>
      <c r="C112" s="86"/>
      <c r="D112" s="86"/>
      <c r="E112" s="86"/>
      <c r="F112" s="86"/>
      <c r="G112" s="86"/>
      <c r="H112" s="120"/>
      <c r="I112" s="12"/>
      <c r="J112" s="12"/>
      <c r="K112" s="12"/>
      <c r="L112" s="12"/>
      <c r="M112" s="12"/>
      <c r="N112" s="12"/>
      <c r="O112" s="12"/>
      <c r="P112" s="12"/>
      <c r="Q112" s="12"/>
    </row>
    <row r="113" spans="1:51" s="11" customFormat="1" ht="12" customHeight="1" x14ac:dyDescent="0.2">
      <c r="A113" s="12"/>
      <c r="B113" s="118"/>
      <c r="C113" s="121" t="s">
        <v>9</v>
      </c>
      <c r="D113" s="86"/>
      <c r="E113" s="86"/>
      <c r="F113" s="122" t="str">
        <f>F12</f>
        <v xml:space="preserve"> </v>
      </c>
      <c r="G113" s="86"/>
      <c r="H113" s="120"/>
      <c r="I113" s="12"/>
      <c r="J113" s="12"/>
      <c r="K113" s="12"/>
      <c r="L113" s="12"/>
      <c r="M113" s="12"/>
      <c r="N113" s="12"/>
      <c r="O113" s="12"/>
      <c r="P113" s="12"/>
      <c r="Q113" s="12"/>
    </row>
    <row r="114" spans="1:51" s="11" customFormat="1" ht="6.9" customHeight="1" x14ac:dyDescent="0.2">
      <c r="A114" s="12"/>
      <c r="B114" s="118"/>
      <c r="C114" s="86"/>
      <c r="D114" s="86"/>
      <c r="E114" s="86"/>
      <c r="F114" s="86"/>
      <c r="G114" s="86"/>
      <c r="H114" s="120"/>
      <c r="I114" s="12"/>
      <c r="J114" s="12"/>
      <c r="K114" s="12"/>
      <c r="L114" s="12"/>
      <c r="M114" s="12"/>
      <c r="N114" s="12"/>
      <c r="O114" s="12"/>
      <c r="P114" s="12"/>
      <c r="Q114" s="12"/>
    </row>
    <row r="115" spans="1:51" s="11" customFormat="1" ht="15.15" customHeight="1" x14ac:dyDescent="0.2">
      <c r="A115" s="12"/>
      <c r="B115" s="118"/>
      <c r="C115" s="121" t="s">
        <v>11</v>
      </c>
      <c r="D115" s="86"/>
      <c r="E115" s="86"/>
      <c r="F115" s="122" t="str">
        <f>E15</f>
        <v>Ing. Aleš Bednář</v>
      </c>
      <c r="G115" s="86"/>
      <c r="H115" s="120"/>
      <c r="I115" s="12"/>
      <c r="J115" s="12"/>
      <c r="K115" s="12"/>
      <c r="L115" s="12"/>
      <c r="M115" s="12"/>
      <c r="N115" s="12"/>
      <c r="O115" s="12"/>
      <c r="P115" s="12"/>
      <c r="Q115" s="12"/>
    </row>
    <row r="116" spans="1:51" s="11" customFormat="1" ht="15.15" customHeight="1" x14ac:dyDescent="0.2">
      <c r="A116" s="12"/>
      <c r="B116" s="118"/>
      <c r="C116" s="121" t="s">
        <v>13</v>
      </c>
      <c r="D116" s="86"/>
      <c r="E116" s="86"/>
      <c r="F116" s="122"/>
      <c r="G116" s="86"/>
      <c r="H116" s="120"/>
      <c r="I116" s="12"/>
      <c r="J116" s="12"/>
      <c r="K116" s="12"/>
      <c r="L116" s="12"/>
      <c r="M116" s="12"/>
      <c r="N116" s="12"/>
      <c r="O116" s="12"/>
      <c r="P116" s="12"/>
      <c r="Q116" s="12"/>
    </row>
    <row r="117" spans="1:51" s="11" customFormat="1" ht="10.35" customHeight="1" x14ac:dyDescent="0.2">
      <c r="A117" s="12"/>
      <c r="B117" s="118"/>
      <c r="C117" s="86"/>
      <c r="D117" s="86"/>
      <c r="E117" s="86"/>
      <c r="F117" s="86"/>
      <c r="G117" s="86"/>
      <c r="H117" s="120"/>
      <c r="I117" s="12"/>
      <c r="J117" s="12"/>
      <c r="K117" s="12"/>
      <c r="L117" s="12"/>
      <c r="M117" s="12"/>
      <c r="N117" s="12"/>
      <c r="O117" s="12"/>
      <c r="P117" s="12"/>
      <c r="Q117" s="12"/>
    </row>
    <row r="118" spans="1:51" s="61" customFormat="1" ht="29.25" customHeight="1" x14ac:dyDescent="0.2">
      <c r="A118" s="53"/>
      <c r="B118" s="123"/>
      <c r="C118" s="55" t="s">
        <v>53</v>
      </c>
      <c r="D118" s="56" t="s">
        <v>37</v>
      </c>
      <c r="E118" s="56" t="s">
        <v>35</v>
      </c>
      <c r="F118" s="56" t="s">
        <v>36</v>
      </c>
      <c r="G118" s="56" t="s">
        <v>54</v>
      </c>
      <c r="H118" s="124" t="s">
        <v>55</v>
      </c>
      <c r="I118" s="53"/>
      <c r="J118" s="53"/>
      <c r="K118" s="53"/>
      <c r="L118" s="53"/>
      <c r="M118" s="53"/>
      <c r="N118" s="53"/>
      <c r="O118" s="53"/>
      <c r="P118" s="53"/>
      <c r="Q118" s="53"/>
    </row>
    <row r="119" spans="1:51" s="11" customFormat="1" ht="22.8" customHeight="1" x14ac:dyDescent="0.2">
      <c r="A119" s="12"/>
      <c r="B119" s="118"/>
      <c r="C119" s="125" t="s">
        <v>62</v>
      </c>
      <c r="D119" s="86"/>
      <c r="E119" s="86"/>
      <c r="F119" s="86"/>
      <c r="G119" s="86"/>
      <c r="H119" s="120"/>
      <c r="I119" s="12"/>
      <c r="J119" s="12"/>
      <c r="K119" s="12"/>
      <c r="L119" s="12"/>
      <c r="M119" s="12"/>
      <c r="N119" s="12"/>
      <c r="O119" s="12"/>
      <c r="P119" s="12"/>
      <c r="Q119" s="12"/>
      <c r="AF119" s="3" t="s">
        <v>38</v>
      </c>
      <c r="AG119" s="3" t="s">
        <v>49</v>
      </c>
      <c r="AW119" s="69" t="e">
        <f>AW120</f>
        <v>#REF!</v>
      </c>
    </row>
    <row r="120" spans="1:51" s="68" customFormat="1" ht="25.95" customHeight="1" x14ac:dyDescent="0.25">
      <c r="B120" s="126"/>
      <c r="C120" s="65"/>
      <c r="D120" s="127" t="s">
        <v>38</v>
      </c>
      <c r="E120" s="128" t="s">
        <v>63</v>
      </c>
      <c r="F120" s="128" t="s">
        <v>64</v>
      </c>
      <c r="G120" s="65"/>
      <c r="H120" s="129"/>
      <c r="AD120" s="70" t="s">
        <v>5</v>
      </c>
      <c r="AF120" s="72" t="s">
        <v>38</v>
      </c>
      <c r="AG120" s="72" t="s">
        <v>39</v>
      </c>
      <c r="AK120" s="70" t="s">
        <v>65</v>
      </c>
      <c r="AW120" s="73" t="e">
        <f>AW121+AW952</f>
        <v>#REF!</v>
      </c>
    </row>
    <row r="121" spans="1:51" s="68" customFormat="1" ht="22.8" customHeight="1" x14ac:dyDescent="0.25">
      <c r="B121" s="126"/>
      <c r="C121" s="65"/>
      <c r="D121" s="127" t="s">
        <v>38</v>
      </c>
      <c r="E121" s="130" t="s">
        <v>66</v>
      </c>
      <c r="F121" s="130" t="s">
        <v>67</v>
      </c>
      <c r="G121" s="65"/>
      <c r="H121" s="129"/>
      <c r="AD121" s="70" t="s">
        <v>5</v>
      </c>
      <c r="AF121" s="72" t="s">
        <v>38</v>
      </c>
      <c r="AG121" s="72" t="s">
        <v>5</v>
      </c>
      <c r="AK121" s="70" t="s">
        <v>65</v>
      </c>
      <c r="AW121" s="73" t="e">
        <f>SUM(AW122:AW951)</f>
        <v>#REF!</v>
      </c>
    </row>
    <row r="122" spans="1:51" s="11" customFormat="1" ht="55.5" customHeight="1" x14ac:dyDescent="0.2">
      <c r="A122" s="12"/>
      <c r="B122" s="118"/>
      <c r="C122" s="79" t="s">
        <v>5</v>
      </c>
      <c r="D122" s="79" t="s">
        <v>68</v>
      </c>
      <c r="E122" s="80" t="s">
        <v>69</v>
      </c>
      <c r="F122" s="81" t="s">
        <v>70</v>
      </c>
      <c r="G122" s="82" t="s">
        <v>71</v>
      </c>
      <c r="H122" s="131">
        <v>25</v>
      </c>
      <c r="I122" s="12"/>
      <c r="J122" s="12"/>
      <c r="K122" s="12"/>
      <c r="L122" s="12"/>
      <c r="M122" s="12"/>
      <c r="N122" s="12"/>
      <c r="O122" s="12"/>
      <c r="P122" s="12"/>
      <c r="Q122" s="12"/>
      <c r="AD122" s="88" t="s">
        <v>72</v>
      </c>
      <c r="AF122" s="88" t="s">
        <v>68</v>
      </c>
      <c r="AG122" s="88" t="s">
        <v>41</v>
      </c>
      <c r="AK122" s="3" t="s">
        <v>65</v>
      </c>
      <c r="AQ122" s="89" t="e">
        <f>IF(#REF!="základní",#REF!,0)</f>
        <v>#REF!</v>
      </c>
      <c r="AR122" s="89" t="e">
        <f>IF(#REF!="snížená",#REF!,0)</f>
        <v>#REF!</v>
      </c>
      <c r="AS122" s="89" t="e">
        <f>IF(#REF!="zákl. přenesená",#REF!,0)</f>
        <v>#REF!</v>
      </c>
      <c r="AT122" s="89" t="e">
        <f>IF(#REF!="sníž. přenesená",#REF!,0)</f>
        <v>#REF!</v>
      </c>
      <c r="AU122" s="89" t="e">
        <f>IF(#REF!="nulová",#REF!,0)</f>
        <v>#REF!</v>
      </c>
      <c r="AV122" s="3" t="s">
        <v>5</v>
      </c>
      <c r="AW122" s="89" t="e">
        <f>ROUND(#REF!*H122,2)</f>
        <v>#REF!</v>
      </c>
      <c r="AX122" s="3" t="s">
        <v>72</v>
      </c>
      <c r="AY122" s="88" t="s">
        <v>73</v>
      </c>
    </row>
    <row r="123" spans="1:51" s="11" customFormat="1" ht="38.4" x14ac:dyDescent="0.2">
      <c r="A123" s="12"/>
      <c r="B123" s="118"/>
      <c r="C123" s="86"/>
      <c r="D123" s="132" t="s">
        <v>74</v>
      </c>
      <c r="E123" s="86"/>
      <c r="F123" s="133" t="s">
        <v>75</v>
      </c>
      <c r="G123" s="86"/>
      <c r="H123" s="120"/>
      <c r="I123" s="12"/>
      <c r="J123" s="12"/>
      <c r="K123" s="12"/>
      <c r="L123" s="12"/>
      <c r="M123" s="12"/>
      <c r="N123" s="12"/>
      <c r="O123" s="12"/>
      <c r="P123" s="12"/>
      <c r="Q123" s="12"/>
      <c r="AF123" s="3" t="s">
        <v>74</v>
      </c>
      <c r="AG123" s="3" t="s">
        <v>41</v>
      </c>
    </row>
    <row r="124" spans="1:51" s="11" customFormat="1" ht="19.2" x14ac:dyDescent="0.2">
      <c r="A124" s="12"/>
      <c r="B124" s="118"/>
      <c r="C124" s="86"/>
      <c r="D124" s="132" t="s">
        <v>76</v>
      </c>
      <c r="E124" s="86"/>
      <c r="F124" s="133" t="s">
        <v>77</v>
      </c>
      <c r="G124" s="86"/>
      <c r="H124" s="120"/>
      <c r="I124" s="12"/>
      <c r="J124" s="12"/>
      <c r="K124" s="12"/>
      <c r="L124" s="12"/>
      <c r="M124" s="12"/>
      <c r="N124" s="12"/>
      <c r="O124" s="12"/>
      <c r="P124" s="12"/>
      <c r="Q124" s="12"/>
      <c r="AF124" s="3" t="s">
        <v>76</v>
      </c>
      <c r="AG124" s="3" t="s">
        <v>41</v>
      </c>
    </row>
    <row r="125" spans="1:51" s="11" customFormat="1" ht="55.5" customHeight="1" x14ac:dyDescent="0.2">
      <c r="A125" s="12"/>
      <c r="B125" s="118"/>
      <c r="C125" s="79" t="s">
        <v>41</v>
      </c>
      <c r="D125" s="79" t="s">
        <v>68</v>
      </c>
      <c r="E125" s="80" t="s">
        <v>78</v>
      </c>
      <c r="F125" s="92" t="s">
        <v>79</v>
      </c>
      <c r="G125" s="82" t="s">
        <v>80</v>
      </c>
      <c r="H125" s="131">
        <v>1400</v>
      </c>
      <c r="I125" s="12"/>
      <c r="J125" s="12"/>
      <c r="K125" s="12"/>
      <c r="L125" s="12"/>
      <c r="M125" s="12"/>
      <c r="N125" s="12"/>
      <c r="O125" s="12"/>
      <c r="P125" s="12"/>
      <c r="Q125" s="12"/>
      <c r="AD125" s="88" t="s">
        <v>72</v>
      </c>
      <c r="AF125" s="88" t="s">
        <v>68</v>
      </c>
      <c r="AG125" s="88" t="s">
        <v>41</v>
      </c>
      <c r="AK125" s="3" t="s">
        <v>65</v>
      </c>
      <c r="AQ125" s="89" t="e">
        <f>IF(#REF!="základní",#REF!,0)</f>
        <v>#REF!</v>
      </c>
      <c r="AR125" s="89" t="e">
        <f>IF(#REF!="snížená",#REF!,0)</f>
        <v>#REF!</v>
      </c>
      <c r="AS125" s="89" t="e">
        <f>IF(#REF!="zákl. přenesená",#REF!,0)</f>
        <v>#REF!</v>
      </c>
      <c r="AT125" s="89" t="e">
        <f>IF(#REF!="sníž. přenesená",#REF!,0)</f>
        <v>#REF!</v>
      </c>
      <c r="AU125" s="89" t="e">
        <f>IF(#REF!="nulová",#REF!,0)</f>
        <v>#REF!</v>
      </c>
      <c r="AV125" s="3" t="s">
        <v>5</v>
      </c>
      <c r="AW125" s="89" t="e">
        <f>ROUND(#REF!*H125,2)</f>
        <v>#REF!</v>
      </c>
      <c r="AX125" s="3" t="s">
        <v>72</v>
      </c>
      <c r="AY125" s="88" t="s">
        <v>81</v>
      </c>
    </row>
    <row r="126" spans="1:51" s="11" customFormat="1" ht="38.4" x14ac:dyDescent="0.2">
      <c r="A126" s="12"/>
      <c r="B126" s="118"/>
      <c r="C126" s="86"/>
      <c r="D126" s="132" t="s">
        <v>74</v>
      </c>
      <c r="E126" s="86"/>
      <c r="F126" s="133" t="s">
        <v>75</v>
      </c>
      <c r="G126" s="86"/>
      <c r="H126" s="120"/>
      <c r="I126" s="12"/>
      <c r="J126" s="12"/>
      <c r="K126" s="12"/>
      <c r="L126" s="12"/>
      <c r="M126" s="12"/>
      <c r="N126" s="12"/>
      <c r="O126" s="12"/>
      <c r="P126" s="12"/>
      <c r="Q126" s="12"/>
      <c r="AF126" s="3" t="s">
        <v>74</v>
      </c>
      <c r="AG126" s="3" t="s">
        <v>41</v>
      </c>
    </row>
    <row r="127" spans="1:51" s="11" customFormat="1" ht="19.2" x14ac:dyDescent="0.2">
      <c r="A127" s="12"/>
      <c r="B127" s="118"/>
      <c r="C127" s="86"/>
      <c r="D127" s="132" t="s">
        <v>76</v>
      </c>
      <c r="E127" s="86"/>
      <c r="F127" s="133" t="s">
        <v>82</v>
      </c>
      <c r="G127" s="86"/>
      <c r="H127" s="120"/>
      <c r="I127" s="12"/>
      <c r="J127" s="12"/>
      <c r="K127" s="12"/>
      <c r="L127" s="12"/>
      <c r="M127" s="12"/>
      <c r="N127" s="12"/>
      <c r="O127" s="12"/>
      <c r="P127" s="12"/>
      <c r="Q127" s="12"/>
      <c r="AF127" s="3" t="s">
        <v>76</v>
      </c>
      <c r="AG127" s="3" t="s">
        <v>41</v>
      </c>
    </row>
    <row r="128" spans="1:51" s="11" customFormat="1" ht="66.75" customHeight="1" x14ac:dyDescent="0.2">
      <c r="A128" s="12"/>
      <c r="B128" s="118"/>
      <c r="C128" s="79" t="s">
        <v>83</v>
      </c>
      <c r="D128" s="79" t="s">
        <v>68</v>
      </c>
      <c r="E128" s="80" t="s">
        <v>84</v>
      </c>
      <c r="F128" s="92" t="s">
        <v>85</v>
      </c>
      <c r="G128" s="82" t="s">
        <v>86</v>
      </c>
      <c r="H128" s="131">
        <v>15000</v>
      </c>
      <c r="I128" s="12"/>
      <c r="J128" s="12"/>
      <c r="K128" s="12"/>
      <c r="L128" s="12"/>
      <c r="M128" s="12"/>
      <c r="N128" s="12"/>
      <c r="O128" s="12"/>
      <c r="P128" s="12"/>
      <c r="Q128" s="12"/>
      <c r="AD128" s="88" t="s">
        <v>72</v>
      </c>
      <c r="AF128" s="88" t="s">
        <v>68</v>
      </c>
      <c r="AG128" s="88" t="s">
        <v>41</v>
      </c>
      <c r="AK128" s="3" t="s">
        <v>65</v>
      </c>
      <c r="AQ128" s="89" t="e">
        <f>IF(#REF!="základní",#REF!,0)</f>
        <v>#REF!</v>
      </c>
      <c r="AR128" s="89" t="e">
        <f>IF(#REF!="snížená",#REF!,0)</f>
        <v>#REF!</v>
      </c>
      <c r="AS128" s="89" t="e">
        <f>IF(#REF!="zákl. přenesená",#REF!,0)</f>
        <v>#REF!</v>
      </c>
      <c r="AT128" s="89" t="e">
        <f>IF(#REF!="sníž. přenesená",#REF!,0)</f>
        <v>#REF!</v>
      </c>
      <c r="AU128" s="89" t="e">
        <f>IF(#REF!="nulová",#REF!,0)</f>
        <v>#REF!</v>
      </c>
      <c r="AV128" s="3" t="s">
        <v>5</v>
      </c>
      <c r="AW128" s="89" t="e">
        <f>ROUND(#REF!*H128,2)</f>
        <v>#REF!</v>
      </c>
      <c r="AX128" s="3" t="s">
        <v>72</v>
      </c>
      <c r="AY128" s="88" t="s">
        <v>87</v>
      </c>
    </row>
    <row r="129" spans="1:51" s="11" customFormat="1" ht="48" x14ac:dyDescent="0.2">
      <c r="A129" s="12"/>
      <c r="B129" s="118"/>
      <c r="C129" s="86"/>
      <c r="D129" s="132" t="s">
        <v>74</v>
      </c>
      <c r="E129" s="86"/>
      <c r="F129" s="133" t="s">
        <v>88</v>
      </c>
      <c r="G129" s="86"/>
      <c r="H129" s="120"/>
      <c r="I129" s="12"/>
      <c r="J129" s="12"/>
      <c r="K129" s="12"/>
      <c r="L129" s="12"/>
      <c r="M129" s="12"/>
      <c r="N129" s="12"/>
      <c r="O129" s="12"/>
      <c r="P129" s="12"/>
      <c r="Q129" s="12"/>
      <c r="AF129" s="3" t="s">
        <v>74</v>
      </c>
      <c r="AG129" s="3" t="s">
        <v>41</v>
      </c>
    </row>
    <row r="130" spans="1:51" s="11" customFormat="1" ht="66.75" customHeight="1" x14ac:dyDescent="0.2">
      <c r="A130" s="12"/>
      <c r="B130" s="118"/>
      <c r="C130" s="79" t="s">
        <v>72</v>
      </c>
      <c r="D130" s="79" t="s">
        <v>68</v>
      </c>
      <c r="E130" s="80" t="s">
        <v>89</v>
      </c>
      <c r="F130" s="92" t="s">
        <v>90</v>
      </c>
      <c r="G130" s="82" t="s">
        <v>86</v>
      </c>
      <c r="H130" s="131">
        <v>8000</v>
      </c>
      <c r="I130" s="12"/>
      <c r="J130" s="12"/>
      <c r="K130" s="12"/>
      <c r="L130" s="12"/>
      <c r="M130" s="12"/>
      <c r="N130" s="12"/>
      <c r="O130" s="12"/>
      <c r="P130" s="12"/>
      <c r="Q130" s="12"/>
      <c r="AD130" s="88" t="s">
        <v>72</v>
      </c>
      <c r="AF130" s="88" t="s">
        <v>68</v>
      </c>
      <c r="AG130" s="88" t="s">
        <v>41</v>
      </c>
      <c r="AK130" s="3" t="s">
        <v>65</v>
      </c>
      <c r="AQ130" s="89" t="e">
        <f>IF(#REF!="základní",#REF!,0)</f>
        <v>#REF!</v>
      </c>
      <c r="AR130" s="89" t="e">
        <f>IF(#REF!="snížená",#REF!,0)</f>
        <v>#REF!</v>
      </c>
      <c r="AS130" s="89" t="e">
        <f>IF(#REF!="zákl. přenesená",#REF!,0)</f>
        <v>#REF!</v>
      </c>
      <c r="AT130" s="89" t="e">
        <f>IF(#REF!="sníž. přenesená",#REF!,0)</f>
        <v>#REF!</v>
      </c>
      <c r="AU130" s="89" t="e">
        <f>IF(#REF!="nulová",#REF!,0)</f>
        <v>#REF!</v>
      </c>
      <c r="AV130" s="3" t="s">
        <v>5</v>
      </c>
      <c r="AW130" s="89" t="e">
        <f>ROUND(#REF!*H130,2)</f>
        <v>#REF!</v>
      </c>
      <c r="AX130" s="3" t="s">
        <v>72</v>
      </c>
      <c r="AY130" s="88" t="s">
        <v>91</v>
      </c>
    </row>
    <row r="131" spans="1:51" s="11" customFormat="1" ht="48" x14ac:dyDescent="0.2">
      <c r="A131" s="12"/>
      <c r="B131" s="118"/>
      <c r="C131" s="86"/>
      <c r="D131" s="132" t="s">
        <v>74</v>
      </c>
      <c r="E131" s="86"/>
      <c r="F131" s="133" t="s">
        <v>88</v>
      </c>
      <c r="G131" s="86"/>
      <c r="H131" s="120"/>
      <c r="I131" s="12"/>
      <c r="J131" s="12"/>
      <c r="K131" s="12"/>
      <c r="L131" s="12"/>
      <c r="M131" s="12"/>
      <c r="N131" s="12"/>
      <c r="O131" s="12"/>
      <c r="P131" s="12"/>
      <c r="Q131" s="12"/>
      <c r="AF131" s="3" t="s">
        <v>74</v>
      </c>
      <c r="AG131" s="3" t="s">
        <v>41</v>
      </c>
    </row>
    <row r="132" spans="1:51" s="11" customFormat="1" ht="78" customHeight="1" x14ac:dyDescent="0.2">
      <c r="A132" s="12"/>
      <c r="B132" s="118"/>
      <c r="C132" s="79" t="s">
        <v>66</v>
      </c>
      <c r="D132" s="79" t="s">
        <v>68</v>
      </c>
      <c r="E132" s="80" t="s">
        <v>92</v>
      </c>
      <c r="F132" s="92" t="s">
        <v>93</v>
      </c>
      <c r="G132" s="82" t="s">
        <v>94</v>
      </c>
      <c r="H132" s="131">
        <v>25</v>
      </c>
      <c r="I132" s="12"/>
      <c r="J132" s="12"/>
      <c r="K132" s="12"/>
      <c r="L132" s="12"/>
      <c r="M132" s="12"/>
      <c r="N132" s="12"/>
      <c r="O132" s="12"/>
      <c r="P132" s="12"/>
      <c r="Q132" s="12"/>
      <c r="AD132" s="88" t="s">
        <v>72</v>
      </c>
      <c r="AF132" s="88" t="s">
        <v>68</v>
      </c>
      <c r="AG132" s="88" t="s">
        <v>41</v>
      </c>
      <c r="AK132" s="3" t="s">
        <v>65</v>
      </c>
      <c r="AQ132" s="89" t="e">
        <f>IF(#REF!="základní",#REF!,0)</f>
        <v>#REF!</v>
      </c>
      <c r="AR132" s="89" t="e">
        <f>IF(#REF!="snížená",#REF!,0)</f>
        <v>#REF!</v>
      </c>
      <c r="AS132" s="89" t="e">
        <f>IF(#REF!="zákl. přenesená",#REF!,0)</f>
        <v>#REF!</v>
      </c>
      <c r="AT132" s="89" t="e">
        <f>IF(#REF!="sníž. přenesená",#REF!,0)</f>
        <v>#REF!</v>
      </c>
      <c r="AU132" s="89" t="e">
        <f>IF(#REF!="nulová",#REF!,0)</f>
        <v>#REF!</v>
      </c>
      <c r="AV132" s="3" t="s">
        <v>5</v>
      </c>
      <c r="AW132" s="89" t="e">
        <f>ROUND(#REF!*H132,2)</f>
        <v>#REF!</v>
      </c>
      <c r="AX132" s="3" t="s">
        <v>72</v>
      </c>
      <c r="AY132" s="88" t="s">
        <v>95</v>
      </c>
    </row>
    <row r="133" spans="1:51" s="11" customFormat="1" ht="48" x14ac:dyDescent="0.2">
      <c r="A133" s="12"/>
      <c r="B133" s="118"/>
      <c r="C133" s="86"/>
      <c r="D133" s="132" t="s">
        <v>74</v>
      </c>
      <c r="E133" s="86"/>
      <c r="F133" s="133" t="s">
        <v>88</v>
      </c>
      <c r="G133" s="86"/>
      <c r="H133" s="120"/>
      <c r="I133" s="12"/>
      <c r="J133" s="12"/>
      <c r="K133" s="12"/>
      <c r="L133" s="12"/>
      <c r="M133" s="12"/>
      <c r="N133" s="12"/>
      <c r="O133" s="12"/>
      <c r="P133" s="12"/>
      <c r="Q133" s="12"/>
      <c r="AF133" s="3" t="s">
        <v>74</v>
      </c>
      <c r="AG133" s="3" t="s">
        <v>41</v>
      </c>
    </row>
    <row r="134" spans="1:51" s="11" customFormat="1" ht="78" customHeight="1" x14ac:dyDescent="0.2">
      <c r="A134" s="12"/>
      <c r="B134" s="118"/>
      <c r="C134" s="79" t="s">
        <v>96</v>
      </c>
      <c r="D134" s="79" t="s">
        <v>68</v>
      </c>
      <c r="E134" s="80" t="s">
        <v>97</v>
      </c>
      <c r="F134" s="92" t="s">
        <v>98</v>
      </c>
      <c r="G134" s="82" t="s">
        <v>86</v>
      </c>
      <c r="H134" s="131">
        <v>35000</v>
      </c>
      <c r="I134" s="12"/>
      <c r="J134" s="12"/>
      <c r="K134" s="12"/>
      <c r="L134" s="12"/>
      <c r="M134" s="12"/>
      <c r="N134" s="12"/>
      <c r="O134" s="12"/>
      <c r="P134" s="12"/>
      <c r="Q134" s="12"/>
      <c r="AD134" s="88" t="s">
        <v>72</v>
      </c>
      <c r="AF134" s="88" t="s">
        <v>68</v>
      </c>
      <c r="AG134" s="88" t="s">
        <v>41</v>
      </c>
      <c r="AK134" s="3" t="s">
        <v>65</v>
      </c>
      <c r="AQ134" s="89" t="e">
        <f>IF(#REF!="základní",#REF!,0)</f>
        <v>#REF!</v>
      </c>
      <c r="AR134" s="89" t="e">
        <f>IF(#REF!="snížená",#REF!,0)</f>
        <v>#REF!</v>
      </c>
      <c r="AS134" s="89" t="e">
        <f>IF(#REF!="zákl. přenesená",#REF!,0)</f>
        <v>#REF!</v>
      </c>
      <c r="AT134" s="89" t="e">
        <f>IF(#REF!="sníž. přenesená",#REF!,0)</f>
        <v>#REF!</v>
      </c>
      <c r="AU134" s="89" t="e">
        <f>IF(#REF!="nulová",#REF!,0)</f>
        <v>#REF!</v>
      </c>
      <c r="AV134" s="3" t="s">
        <v>5</v>
      </c>
      <c r="AW134" s="89" t="e">
        <f>ROUND(#REF!*H134,2)</f>
        <v>#REF!</v>
      </c>
      <c r="AX134" s="3" t="s">
        <v>72</v>
      </c>
      <c r="AY134" s="88" t="s">
        <v>99</v>
      </c>
    </row>
    <row r="135" spans="1:51" s="11" customFormat="1" ht="48" x14ac:dyDescent="0.2">
      <c r="A135" s="12"/>
      <c r="B135" s="118"/>
      <c r="C135" s="86"/>
      <c r="D135" s="132" t="s">
        <v>74</v>
      </c>
      <c r="E135" s="86"/>
      <c r="F135" s="133" t="s">
        <v>100</v>
      </c>
      <c r="G135" s="86"/>
      <c r="H135" s="120"/>
      <c r="I135" s="12"/>
      <c r="J135" s="12"/>
      <c r="K135" s="12"/>
      <c r="L135" s="12"/>
      <c r="M135" s="12"/>
      <c r="N135" s="12"/>
      <c r="O135" s="12"/>
      <c r="P135" s="12"/>
      <c r="Q135" s="12"/>
      <c r="AF135" s="3" t="s">
        <v>74</v>
      </c>
      <c r="AG135" s="3" t="s">
        <v>41</v>
      </c>
    </row>
    <row r="136" spans="1:51" s="11" customFormat="1" ht="78" customHeight="1" x14ac:dyDescent="0.2">
      <c r="A136" s="12"/>
      <c r="B136" s="118"/>
      <c r="C136" s="79" t="s">
        <v>101</v>
      </c>
      <c r="D136" s="79" t="s">
        <v>68</v>
      </c>
      <c r="E136" s="80" t="s">
        <v>102</v>
      </c>
      <c r="F136" s="92" t="s">
        <v>103</v>
      </c>
      <c r="G136" s="82" t="s">
        <v>86</v>
      </c>
      <c r="H136" s="131">
        <v>21000</v>
      </c>
      <c r="I136" s="12"/>
      <c r="J136" s="12"/>
      <c r="K136" s="12"/>
      <c r="L136" s="12"/>
      <c r="M136" s="12"/>
      <c r="N136" s="12"/>
      <c r="O136" s="12"/>
      <c r="P136" s="12"/>
      <c r="Q136" s="12"/>
      <c r="AD136" s="88" t="s">
        <v>72</v>
      </c>
      <c r="AF136" s="88" t="s">
        <v>68</v>
      </c>
      <c r="AG136" s="88" t="s">
        <v>41</v>
      </c>
      <c r="AK136" s="3" t="s">
        <v>65</v>
      </c>
      <c r="AQ136" s="89" t="e">
        <f>IF(#REF!="základní",#REF!,0)</f>
        <v>#REF!</v>
      </c>
      <c r="AR136" s="89" t="e">
        <f>IF(#REF!="snížená",#REF!,0)</f>
        <v>#REF!</v>
      </c>
      <c r="AS136" s="89" t="e">
        <f>IF(#REF!="zákl. přenesená",#REF!,0)</f>
        <v>#REF!</v>
      </c>
      <c r="AT136" s="89" t="e">
        <f>IF(#REF!="sníž. přenesená",#REF!,0)</f>
        <v>#REF!</v>
      </c>
      <c r="AU136" s="89" t="e">
        <f>IF(#REF!="nulová",#REF!,0)</f>
        <v>#REF!</v>
      </c>
      <c r="AV136" s="3" t="s">
        <v>5</v>
      </c>
      <c r="AW136" s="89" t="e">
        <f>ROUND(#REF!*H136,2)</f>
        <v>#REF!</v>
      </c>
      <c r="AX136" s="3" t="s">
        <v>72</v>
      </c>
      <c r="AY136" s="88" t="s">
        <v>104</v>
      </c>
    </row>
    <row r="137" spans="1:51" s="11" customFormat="1" ht="48" x14ac:dyDescent="0.2">
      <c r="A137" s="12"/>
      <c r="B137" s="118"/>
      <c r="C137" s="86"/>
      <c r="D137" s="132" t="s">
        <v>74</v>
      </c>
      <c r="E137" s="86"/>
      <c r="F137" s="133" t="s">
        <v>100</v>
      </c>
      <c r="G137" s="86"/>
      <c r="H137" s="120"/>
      <c r="I137" s="12"/>
      <c r="J137" s="12"/>
      <c r="K137" s="12"/>
      <c r="L137" s="12"/>
      <c r="M137" s="12"/>
      <c r="N137" s="12"/>
      <c r="O137" s="12"/>
      <c r="P137" s="12"/>
      <c r="Q137" s="12"/>
      <c r="AF137" s="3" t="s">
        <v>74</v>
      </c>
      <c r="AG137" s="3" t="s">
        <v>41</v>
      </c>
    </row>
    <row r="138" spans="1:51" s="11" customFormat="1" ht="89.25" customHeight="1" x14ac:dyDescent="0.2">
      <c r="A138" s="12"/>
      <c r="B138" s="118"/>
      <c r="C138" s="79" t="s">
        <v>105</v>
      </c>
      <c r="D138" s="79" t="s">
        <v>68</v>
      </c>
      <c r="E138" s="80" t="s">
        <v>106</v>
      </c>
      <c r="F138" s="92" t="s">
        <v>107</v>
      </c>
      <c r="G138" s="82" t="s">
        <v>86</v>
      </c>
      <c r="H138" s="131">
        <v>36000</v>
      </c>
      <c r="I138" s="12"/>
      <c r="J138" s="12"/>
      <c r="K138" s="12"/>
      <c r="L138" s="12"/>
      <c r="M138" s="12"/>
      <c r="N138" s="12"/>
      <c r="O138" s="12"/>
      <c r="P138" s="12"/>
      <c r="Q138" s="12"/>
      <c r="AD138" s="88" t="s">
        <v>72</v>
      </c>
      <c r="AF138" s="88" t="s">
        <v>68</v>
      </c>
      <c r="AG138" s="88" t="s">
        <v>41</v>
      </c>
      <c r="AK138" s="3" t="s">
        <v>65</v>
      </c>
      <c r="AQ138" s="89" t="e">
        <f>IF(#REF!="základní",#REF!,0)</f>
        <v>#REF!</v>
      </c>
      <c r="AR138" s="89" t="e">
        <f>IF(#REF!="snížená",#REF!,0)</f>
        <v>#REF!</v>
      </c>
      <c r="AS138" s="89" t="e">
        <f>IF(#REF!="zákl. přenesená",#REF!,0)</f>
        <v>#REF!</v>
      </c>
      <c r="AT138" s="89" t="e">
        <f>IF(#REF!="sníž. přenesená",#REF!,0)</f>
        <v>#REF!</v>
      </c>
      <c r="AU138" s="89" t="e">
        <f>IF(#REF!="nulová",#REF!,0)</f>
        <v>#REF!</v>
      </c>
      <c r="AV138" s="3" t="s">
        <v>5</v>
      </c>
      <c r="AW138" s="89" t="e">
        <f>ROUND(#REF!*H138,2)</f>
        <v>#REF!</v>
      </c>
      <c r="AX138" s="3" t="s">
        <v>72</v>
      </c>
      <c r="AY138" s="88" t="s">
        <v>108</v>
      </c>
    </row>
    <row r="139" spans="1:51" s="11" customFormat="1" ht="48" x14ac:dyDescent="0.2">
      <c r="A139" s="12"/>
      <c r="B139" s="118"/>
      <c r="C139" s="86"/>
      <c r="D139" s="132" t="s">
        <v>74</v>
      </c>
      <c r="E139" s="86"/>
      <c r="F139" s="133" t="s">
        <v>100</v>
      </c>
      <c r="G139" s="86"/>
      <c r="H139" s="120"/>
      <c r="I139" s="12"/>
      <c r="J139" s="12"/>
      <c r="K139" s="12"/>
      <c r="L139" s="12"/>
      <c r="M139" s="12"/>
      <c r="N139" s="12"/>
      <c r="O139" s="12"/>
      <c r="P139" s="12"/>
      <c r="Q139" s="12"/>
      <c r="AF139" s="3" t="s">
        <v>74</v>
      </c>
      <c r="AG139" s="3" t="s">
        <v>41</v>
      </c>
    </row>
    <row r="140" spans="1:51" s="11" customFormat="1" ht="89.25" customHeight="1" x14ac:dyDescent="0.2">
      <c r="A140" s="12"/>
      <c r="B140" s="118"/>
      <c r="C140" s="79" t="s">
        <v>109</v>
      </c>
      <c r="D140" s="79" t="s">
        <v>68</v>
      </c>
      <c r="E140" s="80" t="s">
        <v>110</v>
      </c>
      <c r="F140" s="92" t="s">
        <v>111</v>
      </c>
      <c r="G140" s="82" t="s">
        <v>86</v>
      </c>
      <c r="H140" s="131">
        <v>29000</v>
      </c>
      <c r="I140" s="12"/>
      <c r="J140" s="12"/>
      <c r="K140" s="12"/>
      <c r="L140" s="12"/>
      <c r="M140" s="12"/>
      <c r="N140" s="12"/>
      <c r="O140" s="12"/>
      <c r="P140" s="12"/>
      <c r="Q140" s="12"/>
      <c r="AD140" s="88" t="s">
        <v>72</v>
      </c>
      <c r="AF140" s="88" t="s">
        <v>68</v>
      </c>
      <c r="AG140" s="88" t="s">
        <v>41</v>
      </c>
      <c r="AK140" s="3" t="s">
        <v>65</v>
      </c>
      <c r="AQ140" s="89" t="e">
        <f>IF(#REF!="základní",#REF!,0)</f>
        <v>#REF!</v>
      </c>
      <c r="AR140" s="89" t="e">
        <f>IF(#REF!="snížená",#REF!,0)</f>
        <v>#REF!</v>
      </c>
      <c r="AS140" s="89" t="e">
        <f>IF(#REF!="zákl. přenesená",#REF!,0)</f>
        <v>#REF!</v>
      </c>
      <c r="AT140" s="89" t="e">
        <f>IF(#REF!="sníž. přenesená",#REF!,0)</f>
        <v>#REF!</v>
      </c>
      <c r="AU140" s="89" t="e">
        <f>IF(#REF!="nulová",#REF!,0)</f>
        <v>#REF!</v>
      </c>
      <c r="AV140" s="3" t="s">
        <v>5</v>
      </c>
      <c r="AW140" s="89" t="e">
        <f>ROUND(#REF!*H140,2)</f>
        <v>#REF!</v>
      </c>
      <c r="AX140" s="3" t="s">
        <v>72</v>
      </c>
      <c r="AY140" s="88" t="s">
        <v>112</v>
      </c>
    </row>
    <row r="141" spans="1:51" s="11" customFormat="1" ht="48" x14ac:dyDescent="0.2">
      <c r="A141" s="12"/>
      <c r="B141" s="118"/>
      <c r="C141" s="86"/>
      <c r="D141" s="132" t="s">
        <v>74</v>
      </c>
      <c r="E141" s="86"/>
      <c r="F141" s="133" t="s">
        <v>100</v>
      </c>
      <c r="G141" s="86"/>
      <c r="H141" s="120"/>
      <c r="I141" s="12"/>
      <c r="J141" s="12"/>
      <c r="K141" s="12"/>
      <c r="L141" s="12"/>
      <c r="M141" s="12"/>
      <c r="N141" s="12"/>
      <c r="O141" s="12"/>
      <c r="P141" s="12"/>
      <c r="Q141" s="12"/>
      <c r="AF141" s="3" t="s">
        <v>74</v>
      </c>
      <c r="AG141" s="3" t="s">
        <v>41</v>
      </c>
    </row>
    <row r="142" spans="1:51" s="11" customFormat="1" ht="111.75" customHeight="1" x14ac:dyDescent="0.2">
      <c r="A142" s="12"/>
      <c r="B142" s="118"/>
      <c r="C142" s="79" t="s">
        <v>113</v>
      </c>
      <c r="D142" s="79" t="s">
        <v>68</v>
      </c>
      <c r="E142" s="80" t="s">
        <v>114</v>
      </c>
      <c r="F142" s="92" t="s">
        <v>115</v>
      </c>
      <c r="G142" s="82" t="s">
        <v>116</v>
      </c>
      <c r="H142" s="131">
        <v>300</v>
      </c>
      <c r="I142" s="12"/>
      <c r="J142" s="12"/>
      <c r="K142" s="12"/>
      <c r="L142" s="12"/>
      <c r="M142" s="12"/>
      <c r="N142" s="12"/>
      <c r="O142" s="12"/>
      <c r="P142" s="12"/>
      <c r="Q142" s="12"/>
      <c r="AD142" s="88" t="s">
        <v>72</v>
      </c>
      <c r="AF142" s="88" t="s">
        <v>68</v>
      </c>
      <c r="AG142" s="88" t="s">
        <v>41</v>
      </c>
      <c r="AK142" s="3" t="s">
        <v>65</v>
      </c>
      <c r="AQ142" s="89" t="e">
        <f>IF(#REF!="základní",#REF!,0)</f>
        <v>#REF!</v>
      </c>
      <c r="AR142" s="89" t="e">
        <f>IF(#REF!="snížená",#REF!,0)</f>
        <v>#REF!</v>
      </c>
      <c r="AS142" s="89" t="e">
        <f>IF(#REF!="zákl. přenesená",#REF!,0)</f>
        <v>#REF!</v>
      </c>
      <c r="AT142" s="89" t="e">
        <f>IF(#REF!="sníž. přenesená",#REF!,0)</f>
        <v>#REF!</v>
      </c>
      <c r="AU142" s="89" t="e">
        <f>IF(#REF!="nulová",#REF!,0)</f>
        <v>#REF!</v>
      </c>
      <c r="AV142" s="3" t="s">
        <v>5</v>
      </c>
      <c r="AW142" s="89" t="e">
        <f>ROUND(#REF!*H142,2)</f>
        <v>#REF!</v>
      </c>
      <c r="AX142" s="3" t="s">
        <v>72</v>
      </c>
      <c r="AY142" s="88" t="s">
        <v>117</v>
      </c>
    </row>
    <row r="143" spans="1:51" s="11" customFormat="1" ht="76.8" x14ac:dyDescent="0.2">
      <c r="A143" s="12"/>
      <c r="B143" s="118"/>
      <c r="C143" s="86"/>
      <c r="D143" s="132" t="s">
        <v>74</v>
      </c>
      <c r="E143" s="86"/>
      <c r="F143" s="133" t="s">
        <v>118</v>
      </c>
      <c r="G143" s="86"/>
      <c r="H143" s="120"/>
      <c r="I143" s="12"/>
      <c r="J143" s="12"/>
      <c r="K143" s="12"/>
      <c r="L143" s="12"/>
      <c r="M143" s="12"/>
      <c r="N143" s="12"/>
      <c r="O143" s="12"/>
      <c r="P143" s="12"/>
      <c r="Q143" s="12"/>
      <c r="AF143" s="3" t="s">
        <v>74</v>
      </c>
      <c r="AG143" s="3" t="s">
        <v>41</v>
      </c>
    </row>
    <row r="144" spans="1:51" s="11" customFormat="1" ht="101.25" customHeight="1" x14ac:dyDescent="0.2">
      <c r="A144" s="12"/>
      <c r="B144" s="118"/>
      <c r="C144" s="79" t="s">
        <v>119</v>
      </c>
      <c r="D144" s="79" t="s">
        <v>68</v>
      </c>
      <c r="E144" s="80" t="s">
        <v>120</v>
      </c>
      <c r="F144" s="92" t="s">
        <v>121</v>
      </c>
      <c r="G144" s="82" t="s">
        <v>122</v>
      </c>
      <c r="H144" s="131">
        <v>2400</v>
      </c>
      <c r="I144" s="12"/>
      <c r="J144" s="12"/>
      <c r="K144" s="12"/>
      <c r="L144" s="12"/>
      <c r="M144" s="12"/>
      <c r="N144" s="12"/>
      <c r="O144" s="12"/>
      <c r="P144" s="12"/>
      <c r="Q144" s="12"/>
      <c r="AD144" s="88" t="s">
        <v>72</v>
      </c>
      <c r="AF144" s="88" t="s">
        <v>68</v>
      </c>
      <c r="AG144" s="88" t="s">
        <v>41</v>
      </c>
      <c r="AK144" s="3" t="s">
        <v>65</v>
      </c>
      <c r="AQ144" s="89" t="e">
        <f>IF(#REF!="základní",#REF!,0)</f>
        <v>#REF!</v>
      </c>
      <c r="AR144" s="89" t="e">
        <f>IF(#REF!="snížená",#REF!,0)</f>
        <v>#REF!</v>
      </c>
      <c r="AS144" s="89" t="e">
        <f>IF(#REF!="zákl. přenesená",#REF!,0)</f>
        <v>#REF!</v>
      </c>
      <c r="AT144" s="89" t="e">
        <f>IF(#REF!="sníž. přenesená",#REF!,0)</f>
        <v>#REF!</v>
      </c>
      <c r="AU144" s="89" t="e">
        <f>IF(#REF!="nulová",#REF!,0)</f>
        <v>#REF!</v>
      </c>
      <c r="AV144" s="3" t="s">
        <v>5</v>
      </c>
      <c r="AW144" s="89" t="e">
        <f>ROUND(#REF!*H144,2)</f>
        <v>#REF!</v>
      </c>
      <c r="AX144" s="3" t="s">
        <v>72</v>
      </c>
      <c r="AY144" s="88" t="s">
        <v>123</v>
      </c>
    </row>
    <row r="145" spans="1:51" s="11" customFormat="1" ht="67.2" x14ac:dyDescent="0.2">
      <c r="A145" s="12"/>
      <c r="B145" s="118"/>
      <c r="C145" s="86"/>
      <c r="D145" s="132" t="s">
        <v>74</v>
      </c>
      <c r="E145" s="86"/>
      <c r="F145" s="133" t="s">
        <v>124</v>
      </c>
      <c r="G145" s="86"/>
      <c r="H145" s="120"/>
      <c r="I145" s="12"/>
      <c r="J145" s="12"/>
      <c r="K145" s="12"/>
      <c r="L145" s="12"/>
      <c r="M145" s="12"/>
      <c r="N145" s="12"/>
      <c r="O145" s="12"/>
      <c r="P145" s="12"/>
      <c r="Q145" s="12"/>
      <c r="AF145" s="3" t="s">
        <v>74</v>
      </c>
      <c r="AG145" s="3" t="s">
        <v>41</v>
      </c>
    </row>
    <row r="146" spans="1:51" s="11" customFormat="1" ht="19.2" x14ac:dyDescent="0.2">
      <c r="A146" s="12"/>
      <c r="B146" s="118"/>
      <c r="C146" s="86"/>
      <c r="D146" s="132" t="s">
        <v>76</v>
      </c>
      <c r="E146" s="86"/>
      <c r="F146" s="133" t="s">
        <v>125</v>
      </c>
      <c r="G146" s="86"/>
      <c r="H146" s="120"/>
      <c r="I146" s="12"/>
      <c r="J146" s="12"/>
      <c r="K146" s="12"/>
      <c r="L146" s="12"/>
      <c r="M146" s="12"/>
      <c r="N146" s="12"/>
      <c r="O146" s="12"/>
      <c r="P146" s="12"/>
      <c r="Q146" s="12"/>
      <c r="AF146" s="3" t="s">
        <v>76</v>
      </c>
      <c r="AG146" s="3" t="s">
        <v>41</v>
      </c>
    </row>
    <row r="147" spans="1:51" s="11" customFormat="1" ht="101.25" customHeight="1" x14ac:dyDescent="0.2">
      <c r="A147" s="12"/>
      <c r="B147" s="118"/>
      <c r="C147" s="79" t="s">
        <v>3</v>
      </c>
      <c r="D147" s="79" t="s">
        <v>68</v>
      </c>
      <c r="E147" s="80" t="s">
        <v>126</v>
      </c>
      <c r="F147" s="92" t="s">
        <v>127</v>
      </c>
      <c r="G147" s="82" t="s">
        <v>122</v>
      </c>
      <c r="H147" s="131">
        <v>1800</v>
      </c>
      <c r="I147" s="12"/>
      <c r="J147" s="12"/>
      <c r="K147" s="12"/>
      <c r="L147" s="12"/>
      <c r="M147" s="12"/>
      <c r="N147" s="12"/>
      <c r="O147" s="12"/>
      <c r="P147" s="12"/>
      <c r="Q147" s="12"/>
      <c r="AD147" s="88" t="s">
        <v>72</v>
      </c>
      <c r="AF147" s="88" t="s">
        <v>68</v>
      </c>
      <c r="AG147" s="88" t="s">
        <v>41</v>
      </c>
      <c r="AK147" s="3" t="s">
        <v>65</v>
      </c>
      <c r="AQ147" s="89" t="e">
        <f>IF(#REF!="základní",#REF!,0)</f>
        <v>#REF!</v>
      </c>
      <c r="AR147" s="89" t="e">
        <f>IF(#REF!="snížená",#REF!,0)</f>
        <v>#REF!</v>
      </c>
      <c r="AS147" s="89" t="e">
        <f>IF(#REF!="zákl. přenesená",#REF!,0)</f>
        <v>#REF!</v>
      </c>
      <c r="AT147" s="89" t="e">
        <f>IF(#REF!="sníž. přenesená",#REF!,0)</f>
        <v>#REF!</v>
      </c>
      <c r="AU147" s="89" t="e">
        <f>IF(#REF!="nulová",#REF!,0)</f>
        <v>#REF!</v>
      </c>
      <c r="AV147" s="3" t="s">
        <v>5</v>
      </c>
      <c r="AW147" s="89" t="e">
        <f>ROUND(#REF!*H147,2)</f>
        <v>#REF!</v>
      </c>
      <c r="AX147" s="3" t="s">
        <v>72</v>
      </c>
      <c r="AY147" s="88" t="s">
        <v>128</v>
      </c>
    </row>
    <row r="148" spans="1:51" s="11" customFormat="1" ht="67.2" x14ac:dyDescent="0.2">
      <c r="A148" s="12"/>
      <c r="B148" s="118"/>
      <c r="C148" s="86"/>
      <c r="D148" s="132" t="s">
        <v>74</v>
      </c>
      <c r="E148" s="86"/>
      <c r="F148" s="133" t="s">
        <v>124</v>
      </c>
      <c r="G148" s="86"/>
      <c r="H148" s="120"/>
      <c r="I148" s="12"/>
      <c r="J148" s="12"/>
      <c r="K148" s="12"/>
      <c r="L148" s="12"/>
      <c r="M148" s="12"/>
      <c r="N148" s="12"/>
      <c r="O148" s="12"/>
      <c r="P148" s="12"/>
      <c r="Q148" s="12"/>
      <c r="AF148" s="3" t="s">
        <v>74</v>
      </c>
      <c r="AG148" s="3" t="s">
        <v>41</v>
      </c>
    </row>
    <row r="149" spans="1:51" s="11" customFormat="1" ht="19.2" x14ac:dyDescent="0.2">
      <c r="A149" s="12"/>
      <c r="B149" s="118"/>
      <c r="C149" s="86"/>
      <c r="D149" s="132" t="s">
        <v>76</v>
      </c>
      <c r="E149" s="86"/>
      <c r="F149" s="133" t="s">
        <v>129</v>
      </c>
      <c r="G149" s="86"/>
      <c r="H149" s="120"/>
      <c r="I149" s="12"/>
      <c r="J149" s="12"/>
      <c r="K149" s="12"/>
      <c r="L149" s="12"/>
      <c r="M149" s="12"/>
      <c r="N149" s="12"/>
      <c r="O149" s="12"/>
      <c r="P149" s="12"/>
      <c r="Q149" s="12"/>
      <c r="AF149" s="3" t="s">
        <v>76</v>
      </c>
      <c r="AG149" s="3" t="s">
        <v>41</v>
      </c>
    </row>
    <row r="150" spans="1:51" s="11" customFormat="1" ht="111.75" customHeight="1" x14ac:dyDescent="0.2">
      <c r="A150" s="12"/>
      <c r="B150" s="118"/>
      <c r="C150" s="79" t="s">
        <v>130</v>
      </c>
      <c r="D150" s="79" t="s">
        <v>68</v>
      </c>
      <c r="E150" s="80" t="s">
        <v>131</v>
      </c>
      <c r="F150" s="92" t="s">
        <v>132</v>
      </c>
      <c r="G150" s="82" t="s">
        <v>122</v>
      </c>
      <c r="H150" s="131">
        <v>580</v>
      </c>
      <c r="I150" s="12"/>
      <c r="J150" s="12"/>
      <c r="K150" s="12"/>
      <c r="L150" s="12"/>
      <c r="M150" s="12"/>
      <c r="N150" s="12"/>
      <c r="O150" s="12"/>
      <c r="P150" s="12"/>
      <c r="Q150" s="12"/>
      <c r="AD150" s="88" t="s">
        <v>72</v>
      </c>
      <c r="AF150" s="88" t="s">
        <v>68</v>
      </c>
      <c r="AG150" s="88" t="s">
        <v>41</v>
      </c>
      <c r="AK150" s="3" t="s">
        <v>65</v>
      </c>
      <c r="AQ150" s="89" t="e">
        <f>IF(#REF!="základní",#REF!,0)</f>
        <v>#REF!</v>
      </c>
      <c r="AR150" s="89" t="e">
        <f>IF(#REF!="snížená",#REF!,0)</f>
        <v>#REF!</v>
      </c>
      <c r="AS150" s="89" t="e">
        <f>IF(#REF!="zákl. přenesená",#REF!,0)</f>
        <v>#REF!</v>
      </c>
      <c r="AT150" s="89" t="e">
        <f>IF(#REF!="sníž. přenesená",#REF!,0)</f>
        <v>#REF!</v>
      </c>
      <c r="AU150" s="89" t="e">
        <f>IF(#REF!="nulová",#REF!,0)</f>
        <v>#REF!</v>
      </c>
      <c r="AV150" s="3" t="s">
        <v>5</v>
      </c>
      <c r="AW150" s="89" t="e">
        <f>ROUND(#REF!*H150,2)</f>
        <v>#REF!</v>
      </c>
      <c r="AX150" s="3" t="s">
        <v>72</v>
      </c>
      <c r="AY150" s="88" t="s">
        <v>133</v>
      </c>
    </row>
    <row r="151" spans="1:51" s="11" customFormat="1" ht="67.2" x14ac:dyDescent="0.2">
      <c r="A151" s="12"/>
      <c r="B151" s="118"/>
      <c r="C151" s="86"/>
      <c r="D151" s="132" t="s">
        <v>74</v>
      </c>
      <c r="E151" s="86"/>
      <c r="F151" s="133" t="s">
        <v>124</v>
      </c>
      <c r="G151" s="86"/>
      <c r="H151" s="120"/>
      <c r="I151" s="12"/>
      <c r="J151" s="12"/>
      <c r="K151" s="12"/>
      <c r="L151" s="12"/>
      <c r="M151" s="12"/>
      <c r="N151" s="12"/>
      <c r="O151" s="12"/>
      <c r="P151" s="12"/>
      <c r="Q151" s="12"/>
      <c r="AF151" s="3" t="s">
        <v>74</v>
      </c>
      <c r="AG151" s="3" t="s">
        <v>41</v>
      </c>
    </row>
    <row r="152" spans="1:51" s="11" customFormat="1" ht="19.2" x14ac:dyDescent="0.2">
      <c r="A152" s="12"/>
      <c r="B152" s="118"/>
      <c r="C152" s="86"/>
      <c r="D152" s="132" t="s">
        <v>76</v>
      </c>
      <c r="E152" s="86"/>
      <c r="F152" s="133" t="s">
        <v>134</v>
      </c>
      <c r="G152" s="86"/>
      <c r="H152" s="120"/>
      <c r="I152" s="12"/>
      <c r="J152" s="12"/>
      <c r="K152" s="12"/>
      <c r="L152" s="12"/>
      <c r="M152" s="12"/>
      <c r="N152" s="12"/>
      <c r="O152" s="12"/>
      <c r="P152" s="12"/>
      <c r="Q152" s="12"/>
      <c r="AF152" s="3" t="s">
        <v>76</v>
      </c>
      <c r="AG152" s="3" t="s">
        <v>41</v>
      </c>
    </row>
    <row r="153" spans="1:51" s="11" customFormat="1" ht="114.9" customHeight="1" x14ac:dyDescent="0.2">
      <c r="A153" s="12"/>
      <c r="B153" s="118"/>
      <c r="C153" s="79" t="s">
        <v>135</v>
      </c>
      <c r="D153" s="79" t="s">
        <v>68</v>
      </c>
      <c r="E153" s="80" t="s">
        <v>136</v>
      </c>
      <c r="F153" s="92" t="s">
        <v>137</v>
      </c>
      <c r="G153" s="82" t="s">
        <v>122</v>
      </c>
      <c r="H153" s="131">
        <v>310</v>
      </c>
      <c r="I153" s="12"/>
      <c r="J153" s="12"/>
      <c r="K153" s="12"/>
      <c r="L153" s="12"/>
      <c r="M153" s="12"/>
      <c r="N153" s="12"/>
      <c r="O153" s="12"/>
      <c r="P153" s="12"/>
      <c r="Q153" s="12"/>
      <c r="AD153" s="88" t="s">
        <v>72</v>
      </c>
      <c r="AF153" s="88" t="s">
        <v>68</v>
      </c>
      <c r="AG153" s="88" t="s">
        <v>41</v>
      </c>
      <c r="AK153" s="3" t="s">
        <v>65</v>
      </c>
      <c r="AQ153" s="89" t="e">
        <f>IF(#REF!="základní",#REF!,0)</f>
        <v>#REF!</v>
      </c>
      <c r="AR153" s="89" t="e">
        <f>IF(#REF!="snížená",#REF!,0)</f>
        <v>#REF!</v>
      </c>
      <c r="AS153" s="89" t="e">
        <f>IF(#REF!="zákl. přenesená",#REF!,0)</f>
        <v>#REF!</v>
      </c>
      <c r="AT153" s="89" t="e">
        <f>IF(#REF!="sníž. přenesená",#REF!,0)</f>
        <v>#REF!</v>
      </c>
      <c r="AU153" s="89" t="e">
        <f>IF(#REF!="nulová",#REF!,0)</f>
        <v>#REF!</v>
      </c>
      <c r="AV153" s="3" t="s">
        <v>5</v>
      </c>
      <c r="AW153" s="89" t="e">
        <f>ROUND(#REF!*H153,2)</f>
        <v>#REF!</v>
      </c>
      <c r="AX153" s="3" t="s">
        <v>72</v>
      </c>
      <c r="AY153" s="88" t="s">
        <v>138</v>
      </c>
    </row>
    <row r="154" spans="1:51" s="11" customFormat="1" ht="67.2" x14ac:dyDescent="0.2">
      <c r="A154" s="12"/>
      <c r="B154" s="118"/>
      <c r="C154" s="86"/>
      <c r="D154" s="132" t="s">
        <v>74</v>
      </c>
      <c r="E154" s="86"/>
      <c r="F154" s="133" t="s">
        <v>124</v>
      </c>
      <c r="G154" s="86"/>
      <c r="H154" s="120"/>
      <c r="I154" s="12"/>
      <c r="J154" s="12"/>
      <c r="K154" s="12"/>
      <c r="L154" s="12"/>
      <c r="M154" s="12"/>
      <c r="N154" s="12"/>
      <c r="O154" s="12"/>
      <c r="P154" s="12"/>
      <c r="Q154" s="12"/>
      <c r="AF154" s="3" t="s">
        <v>74</v>
      </c>
      <c r="AG154" s="3" t="s">
        <v>41</v>
      </c>
    </row>
    <row r="155" spans="1:51" s="11" customFormat="1" ht="19.2" x14ac:dyDescent="0.2">
      <c r="A155" s="12"/>
      <c r="B155" s="118"/>
      <c r="C155" s="86"/>
      <c r="D155" s="132" t="s">
        <v>76</v>
      </c>
      <c r="E155" s="86"/>
      <c r="F155" s="133" t="s">
        <v>139</v>
      </c>
      <c r="G155" s="86"/>
      <c r="H155" s="120"/>
      <c r="I155" s="12"/>
      <c r="J155" s="12"/>
      <c r="K155" s="12"/>
      <c r="L155" s="12"/>
      <c r="M155" s="12"/>
      <c r="N155" s="12"/>
      <c r="O155" s="12"/>
      <c r="P155" s="12"/>
      <c r="Q155" s="12"/>
      <c r="AF155" s="3" t="s">
        <v>76</v>
      </c>
      <c r="AG155" s="3" t="s">
        <v>41</v>
      </c>
    </row>
    <row r="156" spans="1:51" s="11" customFormat="1" ht="114.9" customHeight="1" x14ac:dyDescent="0.2">
      <c r="A156" s="12"/>
      <c r="B156" s="118"/>
      <c r="C156" s="79" t="s">
        <v>140</v>
      </c>
      <c r="D156" s="79" t="s">
        <v>68</v>
      </c>
      <c r="E156" s="80" t="s">
        <v>141</v>
      </c>
      <c r="F156" s="92" t="s">
        <v>142</v>
      </c>
      <c r="G156" s="82" t="s">
        <v>122</v>
      </c>
      <c r="H156" s="131">
        <v>100</v>
      </c>
      <c r="I156" s="12"/>
      <c r="J156" s="12"/>
      <c r="K156" s="12"/>
      <c r="L156" s="12"/>
      <c r="M156" s="12"/>
      <c r="N156" s="12"/>
      <c r="O156" s="12"/>
      <c r="P156" s="12"/>
      <c r="Q156" s="12"/>
      <c r="AD156" s="88" t="s">
        <v>72</v>
      </c>
      <c r="AF156" s="88" t="s">
        <v>68</v>
      </c>
      <c r="AG156" s="88" t="s">
        <v>41</v>
      </c>
      <c r="AK156" s="3" t="s">
        <v>65</v>
      </c>
      <c r="AQ156" s="89" t="e">
        <f>IF(#REF!="základní",#REF!,0)</f>
        <v>#REF!</v>
      </c>
      <c r="AR156" s="89" t="e">
        <f>IF(#REF!="snížená",#REF!,0)</f>
        <v>#REF!</v>
      </c>
      <c r="AS156" s="89" t="e">
        <f>IF(#REF!="zákl. přenesená",#REF!,0)</f>
        <v>#REF!</v>
      </c>
      <c r="AT156" s="89" t="e">
        <f>IF(#REF!="sníž. přenesená",#REF!,0)</f>
        <v>#REF!</v>
      </c>
      <c r="AU156" s="89" t="e">
        <f>IF(#REF!="nulová",#REF!,0)</f>
        <v>#REF!</v>
      </c>
      <c r="AV156" s="3" t="s">
        <v>5</v>
      </c>
      <c r="AW156" s="89" t="e">
        <f>ROUND(#REF!*H156,2)</f>
        <v>#REF!</v>
      </c>
      <c r="AX156" s="3" t="s">
        <v>72</v>
      </c>
      <c r="AY156" s="88" t="s">
        <v>143</v>
      </c>
    </row>
    <row r="157" spans="1:51" s="11" customFormat="1" ht="67.2" x14ac:dyDescent="0.2">
      <c r="A157" s="12"/>
      <c r="B157" s="118"/>
      <c r="C157" s="86"/>
      <c r="D157" s="132" t="s">
        <v>74</v>
      </c>
      <c r="E157" s="86"/>
      <c r="F157" s="133" t="s">
        <v>124</v>
      </c>
      <c r="G157" s="86"/>
      <c r="H157" s="120"/>
      <c r="I157" s="12"/>
      <c r="J157" s="12"/>
      <c r="K157" s="12"/>
      <c r="L157" s="12"/>
      <c r="M157" s="12"/>
      <c r="N157" s="12"/>
      <c r="O157" s="12"/>
      <c r="P157" s="12"/>
      <c r="Q157" s="12"/>
      <c r="AF157" s="3" t="s">
        <v>74</v>
      </c>
      <c r="AG157" s="3" t="s">
        <v>41</v>
      </c>
    </row>
    <row r="158" spans="1:51" s="11" customFormat="1" ht="19.2" x14ac:dyDescent="0.2">
      <c r="A158" s="12"/>
      <c r="B158" s="118"/>
      <c r="C158" s="86"/>
      <c r="D158" s="132" t="s">
        <v>76</v>
      </c>
      <c r="E158" s="86"/>
      <c r="F158" s="133" t="s">
        <v>144</v>
      </c>
      <c r="G158" s="86"/>
      <c r="H158" s="120"/>
      <c r="I158" s="12"/>
      <c r="J158" s="12"/>
      <c r="K158" s="12"/>
      <c r="L158" s="12"/>
      <c r="M158" s="12"/>
      <c r="N158" s="12"/>
      <c r="O158" s="12"/>
      <c r="P158" s="12"/>
      <c r="Q158" s="12"/>
      <c r="AF158" s="3" t="s">
        <v>76</v>
      </c>
      <c r="AG158" s="3" t="s">
        <v>41</v>
      </c>
    </row>
    <row r="159" spans="1:51" s="11" customFormat="1" ht="101.25" customHeight="1" x14ac:dyDescent="0.2">
      <c r="A159" s="12"/>
      <c r="B159" s="118"/>
      <c r="C159" s="79" t="s">
        <v>145</v>
      </c>
      <c r="D159" s="79" t="s">
        <v>68</v>
      </c>
      <c r="E159" s="80" t="s">
        <v>146</v>
      </c>
      <c r="F159" s="92" t="s">
        <v>147</v>
      </c>
      <c r="G159" s="82" t="s">
        <v>122</v>
      </c>
      <c r="H159" s="131">
        <v>2400</v>
      </c>
      <c r="I159" s="12"/>
      <c r="J159" s="12"/>
      <c r="K159" s="12"/>
      <c r="L159" s="12"/>
      <c r="M159" s="12"/>
      <c r="N159" s="12"/>
      <c r="O159" s="12"/>
      <c r="P159" s="12"/>
      <c r="Q159" s="12"/>
      <c r="AD159" s="88" t="s">
        <v>72</v>
      </c>
      <c r="AF159" s="88" t="s">
        <v>68</v>
      </c>
      <c r="AG159" s="88" t="s">
        <v>41</v>
      </c>
      <c r="AK159" s="3" t="s">
        <v>65</v>
      </c>
      <c r="AQ159" s="89" t="e">
        <f>IF(#REF!="základní",#REF!,0)</f>
        <v>#REF!</v>
      </c>
      <c r="AR159" s="89" t="e">
        <f>IF(#REF!="snížená",#REF!,0)</f>
        <v>#REF!</v>
      </c>
      <c r="AS159" s="89" t="e">
        <f>IF(#REF!="zákl. přenesená",#REF!,0)</f>
        <v>#REF!</v>
      </c>
      <c r="AT159" s="89" t="e">
        <f>IF(#REF!="sníž. přenesená",#REF!,0)</f>
        <v>#REF!</v>
      </c>
      <c r="AU159" s="89" t="e">
        <f>IF(#REF!="nulová",#REF!,0)</f>
        <v>#REF!</v>
      </c>
      <c r="AV159" s="3" t="s">
        <v>5</v>
      </c>
      <c r="AW159" s="89" t="e">
        <f>ROUND(#REF!*H159,2)</f>
        <v>#REF!</v>
      </c>
      <c r="AX159" s="3" t="s">
        <v>72</v>
      </c>
      <c r="AY159" s="88" t="s">
        <v>148</v>
      </c>
    </row>
    <row r="160" spans="1:51" s="11" customFormat="1" ht="67.2" x14ac:dyDescent="0.2">
      <c r="A160" s="12"/>
      <c r="B160" s="118"/>
      <c r="C160" s="86"/>
      <c r="D160" s="132" t="s">
        <v>74</v>
      </c>
      <c r="E160" s="86"/>
      <c r="F160" s="133" t="s">
        <v>124</v>
      </c>
      <c r="G160" s="86"/>
      <c r="H160" s="120"/>
      <c r="I160" s="12"/>
      <c r="J160" s="12"/>
      <c r="K160" s="12"/>
      <c r="L160" s="12"/>
      <c r="M160" s="12"/>
      <c r="N160" s="12"/>
      <c r="O160" s="12"/>
      <c r="P160" s="12"/>
      <c r="Q160" s="12"/>
      <c r="AF160" s="3" t="s">
        <v>74</v>
      </c>
      <c r="AG160" s="3" t="s">
        <v>41</v>
      </c>
    </row>
    <row r="161" spans="1:51" s="11" customFormat="1" ht="19.2" x14ac:dyDescent="0.2">
      <c r="A161" s="12"/>
      <c r="B161" s="118"/>
      <c r="C161" s="86"/>
      <c r="D161" s="132" t="s">
        <v>76</v>
      </c>
      <c r="E161" s="86"/>
      <c r="F161" s="133" t="s">
        <v>125</v>
      </c>
      <c r="G161" s="86"/>
      <c r="H161" s="120"/>
      <c r="I161" s="12"/>
      <c r="J161" s="12"/>
      <c r="K161" s="12"/>
      <c r="L161" s="12"/>
      <c r="M161" s="12"/>
      <c r="N161" s="12"/>
      <c r="O161" s="12"/>
      <c r="P161" s="12"/>
      <c r="Q161" s="12"/>
      <c r="AF161" s="3" t="s">
        <v>76</v>
      </c>
      <c r="AG161" s="3" t="s">
        <v>41</v>
      </c>
    </row>
    <row r="162" spans="1:51" s="11" customFormat="1" ht="101.25" customHeight="1" x14ac:dyDescent="0.2">
      <c r="A162" s="12"/>
      <c r="B162" s="118"/>
      <c r="C162" s="79" t="s">
        <v>149</v>
      </c>
      <c r="D162" s="79" t="s">
        <v>68</v>
      </c>
      <c r="E162" s="80" t="s">
        <v>150</v>
      </c>
      <c r="F162" s="92" t="s">
        <v>151</v>
      </c>
      <c r="G162" s="82" t="s">
        <v>122</v>
      </c>
      <c r="H162" s="131">
        <v>2100</v>
      </c>
      <c r="I162" s="12"/>
      <c r="J162" s="12"/>
      <c r="K162" s="12"/>
      <c r="L162" s="12"/>
      <c r="M162" s="12"/>
      <c r="N162" s="12"/>
      <c r="O162" s="12"/>
      <c r="P162" s="12"/>
      <c r="Q162" s="12"/>
      <c r="AD162" s="88" t="s">
        <v>72</v>
      </c>
      <c r="AF162" s="88" t="s">
        <v>68</v>
      </c>
      <c r="AG162" s="88" t="s">
        <v>41</v>
      </c>
      <c r="AK162" s="3" t="s">
        <v>65</v>
      </c>
      <c r="AQ162" s="89" t="e">
        <f>IF(#REF!="základní",#REF!,0)</f>
        <v>#REF!</v>
      </c>
      <c r="AR162" s="89" t="e">
        <f>IF(#REF!="snížená",#REF!,0)</f>
        <v>#REF!</v>
      </c>
      <c r="AS162" s="89" t="e">
        <f>IF(#REF!="zákl. přenesená",#REF!,0)</f>
        <v>#REF!</v>
      </c>
      <c r="AT162" s="89" t="e">
        <f>IF(#REF!="sníž. přenesená",#REF!,0)</f>
        <v>#REF!</v>
      </c>
      <c r="AU162" s="89" t="e">
        <f>IF(#REF!="nulová",#REF!,0)</f>
        <v>#REF!</v>
      </c>
      <c r="AV162" s="3" t="s">
        <v>5</v>
      </c>
      <c r="AW162" s="89" t="e">
        <f>ROUND(#REF!*H162,2)</f>
        <v>#REF!</v>
      </c>
      <c r="AX162" s="3" t="s">
        <v>72</v>
      </c>
      <c r="AY162" s="88" t="s">
        <v>152</v>
      </c>
    </row>
    <row r="163" spans="1:51" s="11" customFormat="1" ht="67.2" x14ac:dyDescent="0.2">
      <c r="A163" s="12"/>
      <c r="B163" s="118"/>
      <c r="C163" s="86"/>
      <c r="D163" s="132" t="s">
        <v>74</v>
      </c>
      <c r="E163" s="86"/>
      <c r="F163" s="133" t="s">
        <v>124</v>
      </c>
      <c r="G163" s="86"/>
      <c r="H163" s="120"/>
      <c r="I163" s="12"/>
      <c r="J163" s="12"/>
      <c r="K163" s="12"/>
      <c r="L163" s="12"/>
      <c r="M163" s="12"/>
      <c r="N163" s="12"/>
      <c r="O163" s="12"/>
      <c r="P163" s="12"/>
      <c r="Q163" s="12"/>
      <c r="AF163" s="3" t="s">
        <v>74</v>
      </c>
      <c r="AG163" s="3" t="s">
        <v>41</v>
      </c>
    </row>
    <row r="164" spans="1:51" s="11" customFormat="1" ht="19.2" x14ac:dyDescent="0.2">
      <c r="A164" s="12"/>
      <c r="B164" s="118"/>
      <c r="C164" s="86"/>
      <c r="D164" s="132" t="s">
        <v>76</v>
      </c>
      <c r="E164" s="86"/>
      <c r="F164" s="133" t="s">
        <v>129</v>
      </c>
      <c r="G164" s="86"/>
      <c r="H164" s="120"/>
      <c r="I164" s="12"/>
      <c r="J164" s="12"/>
      <c r="K164" s="12"/>
      <c r="L164" s="12"/>
      <c r="M164" s="12"/>
      <c r="N164" s="12"/>
      <c r="O164" s="12"/>
      <c r="P164" s="12"/>
      <c r="Q164" s="12"/>
      <c r="AF164" s="3" t="s">
        <v>76</v>
      </c>
      <c r="AG164" s="3" t="s">
        <v>41</v>
      </c>
    </row>
    <row r="165" spans="1:51" s="11" customFormat="1" ht="111.75" customHeight="1" x14ac:dyDescent="0.2">
      <c r="A165" s="12"/>
      <c r="B165" s="118"/>
      <c r="C165" s="79" t="s">
        <v>153</v>
      </c>
      <c r="D165" s="79" t="s">
        <v>68</v>
      </c>
      <c r="E165" s="80" t="s">
        <v>154</v>
      </c>
      <c r="F165" s="92" t="s">
        <v>155</v>
      </c>
      <c r="G165" s="82" t="s">
        <v>122</v>
      </c>
      <c r="H165" s="131">
        <v>1900</v>
      </c>
      <c r="I165" s="12"/>
      <c r="J165" s="12"/>
      <c r="K165" s="12"/>
      <c r="L165" s="12"/>
      <c r="M165" s="12"/>
      <c r="N165" s="12"/>
      <c r="O165" s="12"/>
      <c r="P165" s="12"/>
      <c r="Q165" s="12"/>
      <c r="AD165" s="88" t="s">
        <v>72</v>
      </c>
      <c r="AF165" s="88" t="s">
        <v>68</v>
      </c>
      <c r="AG165" s="88" t="s">
        <v>41</v>
      </c>
      <c r="AK165" s="3" t="s">
        <v>65</v>
      </c>
      <c r="AQ165" s="89" t="e">
        <f>IF(#REF!="základní",#REF!,0)</f>
        <v>#REF!</v>
      </c>
      <c r="AR165" s="89" t="e">
        <f>IF(#REF!="snížená",#REF!,0)</f>
        <v>#REF!</v>
      </c>
      <c r="AS165" s="89" t="e">
        <f>IF(#REF!="zákl. přenesená",#REF!,0)</f>
        <v>#REF!</v>
      </c>
      <c r="AT165" s="89" t="e">
        <f>IF(#REF!="sníž. přenesená",#REF!,0)</f>
        <v>#REF!</v>
      </c>
      <c r="AU165" s="89" t="e">
        <f>IF(#REF!="nulová",#REF!,0)</f>
        <v>#REF!</v>
      </c>
      <c r="AV165" s="3" t="s">
        <v>5</v>
      </c>
      <c r="AW165" s="89" t="e">
        <f>ROUND(#REF!*H165,2)</f>
        <v>#REF!</v>
      </c>
      <c r="AX165" s="3" t="s">
        <v>72</v>
      </c>
      <c r="AY165" s="88" t="s">
        <v>156</v>
      </c>
    </row>
    <row r="166" spans="1:51" s="11" customFormat="1" ht="67.2" x14ac:dyDescent="0.2">
      <c r="A166" s="12"/>
      <c r="B166" s="118"/>
      <c r="C166" s="86"/>
      <c r="D166" s="132" t="s">
        <v>74</v>
      </c>
      <c r="E166" s="86"/>
      <c r="F166" s="133" t="s">
        <v>124</v>
      </c>
      <c r="G166" s="86"/>
      <c r="H166" s="120"/>
      <c r="I166" s="12"/>
      <c r="J166" s="12"/>
      <c r="K166" s="12"/>
      <c r="L166" s="12"/>
      <c r="M166" s="12"/>
      <c r="N166" s="12"/>
      <c r="O166" s="12"/>
      <c r="P166" s="12"/>
      <c r="Q166" s="12"/>
      <c r="AF166" s="3" t="s">
        <v>74</v>
      </c>
      <c r="AG166" s="3" t="s">
        <v>41</v>
      </c>
    </row>
    <row r="167" spans="1:51" s="11" customFormat="1" ht="19.2" x14ac:dyDescent="0.2">
      <c r="A167" s="12"/>
      <c r="B167" s="118"/>
      <c r="C167" s="86"/>
      <c r="D167" s="132" t="s">
        <v>76</v>
      </c>
      <c r="E167" s="86"/>
      <c r="F167" s="133" t="s">
        <v>134</v>
      </c>
      <c r="G167" s="86"/>
      <c r="H167" s="120"/>
      <c r="I167" s="12"/>
      <c r="J167" s="12"/>
      <c r="K167" s="12"/>
      <c r="L167" s="12"/>
      <c r="M167" s="12"/>
      <c r="N167" s="12"/>
      <c r="O167" s="12"/>
      <c r="P167" s="12"/>
      <c r="Q167" s="12"/>
      <c r="AF167" s="3" t="s">
        <v>76</v>
      </c>
      <c r="AG167" s="3" t="s">
        <v>41</v>
      </c>
    </row>
    <row r="168" spans="1:51" s="11" customFormat="1" ht="114.9" customHeight="1" x14ac:dyDescent="0.2">
      <c r="A168" s="12"/>
      <c r="B168" s="118"/>
      <c r="C168" s="79" t="s">
        <v>157</v>
      </c>
      <c r="D168" s="79" t="s">
        <v>68</v>
      </c>
      <c r="E168" s="80" t="s">
        <v>158</v>
      </c>
      <c r="F168" s="92" t="s">
        <v>159</v>
      </c>
      <c r="G168" s="82" t="s">
        <v>122</v>
      </c>
      <c r="H168" s="131">
        <v>420</v>
      </c>
      <c r="I168" s="12"/>
      <c r="J168" s="12"/>
      <c r="K168" s="12"/>
      <c r="L168" s="12"/>
      <c r="M168" s="12"/>
      <c r="N168" s="12"/>
      <c r="O168" s="12"/>
      <c r="P168" s="12"/>
      <c r="Q168" s="12"/>
      <c r="AD168" s="88" t="s">
        <v>72</v>
      </c>
      <c r="AF168" s="88" t="s">
        <v>68</v>
      </c>
      <c r="AG168" s="88" t="s">
        <v>41</v>
      </c>
      <c r="AK168" s="3" t="s">
        <v>65</v>
      </c>
      <c r="AQ168" s="89" t="e">
        <f>IF(#REF!="základní",#REF!,0)</f>
        <v>#REF!</v>
      </c>
      <c r="AR168" s="89" t="e">
        <f>IF(#REF!="snížená",#REF!,0)</f>
        <v>#REF!</v>
      </c>
      <c r="AS168" s="89" t="e">
        <f>IF(#REF!="zákl. přenesená",#REF!,0)</f>
        <v>#REF!</v>
      </c>
      <c r="AT168" s="89" t="e">
        <f>IF(#REF!="sníž. přenesená",#REF!,0)</f>
        <v>#REF!</v>
      </c>
      <c r="AU168" s="89" t="e">
        <f>IF(#REF!="nulová",#REF!,0)</f>
        <v>#REF!</v>
      </c>
      <c r="AV168" s="3" t="s">
        <v>5</v>
      </c>
      <c r="AW168" s="89" t="e">
        <f>ROUND(#REF!*H168,2)</f>
        <v>#REF!</v>
      </c>
      <c r="AX168" s="3" t="s">
        <v>72</v>
      </c>
      <c r="AY168" s="88" t="s">
        <v>160</v>
      </c>
    </row>
    <row r="169" spans="1:51" s="11" customFormat="1" ht="67.2" x14ac:dyDescent="0.2">
      <c r="A169" s="12"/>
      <c r="B169" s="118"/>
      <c r="C169" s="86"/>
      <c r="D169" s="132" t="s">
        <v>74</v>
      </c>
      <c r="E169" s="86"/>
      <c r="F169" s="133" t="s">
        <v>124</v>
      </c>
      <c r="G169" s="86"/>
      <c r="H169" s="120"/>
      <c r="I169" s="12"/>
      <c r="J169" s="12"/>
      <c r="K169" s="12"/>
      <c r="L169" s="12"/>
      <c r="M169" s="12"/>
      <c r="N169" s="12"/>
      <c r="O169" s="12"/>
      <c r="P169" s="12"/>
      <c r="Q169" s="12"/>
      <c r="AF169" s="3" t="s">
        <v>74</v>
      </c>
      <c r="AG169" s="3" t="s">
        <v>41</v>
      </c>
    </row>
    <row r="170" spans="1:51" s="11" customFormat="1" ht="19.2" x14ac:dyDescent="0.2">
      <c r="A170" s="12"/>
      <c r="B170" s="118"/>
      <c r="C170" s="86"/>
      <c r="D170" s="132" t="s">
        <v>76</v>
      </c>
      <c r="E170" s="86"/>
      <c r="F170" s="133" t="s">
        <v>139</v>
      </c>
      <c r="G170" s="86"/>
      <c r="H170" s="120"/>
      <c r="I170" s="12"/>
      <c r="J170" s="12"/>
      <c r="K170" s="12"/>
      <c r="L170" s="12"/>
      <c r="M170" s="12"/>
      <c r="N170" s="12"/>
      <c r="O170" s="12"/>
      <c r="P170" s="12"/>
      <c r="Q170" s="12"/>
      <c r="AF170" s="3" t="s">
        <v>76</v>
      </c>
      <c r="AG170" s="3" t="s">
        <v>41</v>
      </c>
    </row>
    <row r="171" spans="1:51" s="11" customFormat="1" ht="114.9" customHeight="1" x14ac:dyDescent="0.2">
      <c r="A171" s="12"/>
      <c r="B171" s="118"/>
      <c r="C171" s="79" t="s">
        <v>161</v>
      </c>
      <c r="D171" s="79" t="s">
        <v>68</v>
      </c>
      <c r="E171" s="80" t="s">
        <v>162</v>
      </c>
      <c r="F171" s="92" t="s">
        <v>163</v>
      </c>
      <c r="G171" s="82" t="s">
        <v>122</v>
      </c>
      <c r="H171" s="131">
        <v>150</v>
      </c>
      <c r="I171" s="12"/>
      <c r="J171" s="12"/>
      <c r="K171" s="12"/>
      <c r="L171" s="12"/>
      <c r="M171" s="12"/>
      <c r="N171" s="12"/>
      <c r="O171" s="12"/>
      <c r="P171" s="12"/>
      <c r="Q171" s="12"/>
      <c r="AD171" s="88" t="s">
        <v>72</v>
      </c>
      <c r="AF171" s="88" t="s">
        <v>68</v>
      </c>
      <c r="AG171" s="88" t="s">
        <v>41</v>
      </c>
      <c r="AK171" s="3" t="s">
        <v>65</v>
      </c>
      <c r="AQ171" s="89" t="e">
        <f>IF(#REF!="základní",#REF!,0)</f>
        <v>#REF!</v>
      </c>
      <c r="AR171" s="89" t="e">
        <f>IF(#REF!="snížená",#REF!,0)</f>
        <v>#REF!</v>
      </c>
      <c r="AS171" s="89" t="e">
        <f>IF(#REF!="zákl. přenesená",#REF!,0)</f>
        <v>#REF!</v>
      </c>
      <c r="AT171" s="89" t="e">
        <f>IF(#REF!="sníž. přenesená",#REF!,0)</f>
        <v>#REF!</v>
      </c>
      <c r="AU171" s="89" t="e">
        <f>IF(#REF!="nulová",#REF!,0)</f>
        <v>#REF!</v>
      </c>
      <c r="AV171" s="3" t="s">
        <v>5</v>
      </c>
      <c r="AW171" s="89" t="e">
        <f>ROUND(#REF!*H171,2)</f>
        <v>#REF!</v>
      </c>
      <c r="AX171" s="3" t="s">
        <v>72</v>
      </c>
      <c r="AY171" s="88" t="s">
        <v>164</v>
      </c>
    </row>
    <row r="172" spans="1:51" s="11" customFormat="1" ht="67.2" x14ac:dyDescent="0.2">
      <c r="A172" s="12"/>
      <c r="B172" s="118"/>
      <c r="C172" s="86"/>
      <c r="D172" s="132" t="s">
        <v>74</v>
      </c>
      <c r="E172" s="86"/>
      <c r="F172" s="133" t="s">
        <v>124</v>
      </c>
      <c r="G172" s="86"/>
      <c r="H172" s="120"/>
      <c r="I172" s="12"/>
      <c r="J172" s="12"/>
      <c r="K172" s="12"/>
      <c r="L172" s="12"/>
      <c r="M172" s="12"/>
      <c r="N172" s="12"/>
      <c r="O172" s="12"/>
      <c r="P172" s="12"/>
      <c r="Q172" s="12"/>
      <c r="AF172" s="3" t="s">
        <v>74</v>
      </c>
      <c r="AG172" s="3" t="s">
        <v>41</v>
      </c>
    </row>
    <row r="173" spans="1:51" s="11" customFormat="1" ht="19.2" x14ac:dyDescent="0.2">
      <c r="A173" s="12"/>
      <c r="B173" s="118"/>
      <c r="C173" s="86"/>
      <c r="D173" s="132" t="s">
        <v>76</v>
      </c>
      <c r="E173" s="86"/>
      <c r="F173" s="133" t="s">
        <v>144</v>
      </c>
      <c r="G173" s="86"/>
      <c r="H173" s="120"/>
      <c r="I173" s="12"/>
      <c r="J173" s="12"/>
      <c r="K173" s="12"/>
      <c r="L173" s="12"/>
      <c r="M173" s="12"/>
      <c r="N173" s="12"/>
      <c r="O173" s="12"/>
      <c r="P173" s="12"/>
      <c r="Q173" s="12"/>
      <c r="AF173" s="3" t="s">
        <v>76</v>
      </c>
      <c r="AG173" s="3" t="s">
        <v>41</v>
      </c>
    </row>
    <row r="174" spans="1:51" s="11" customFormat="1" ht="76.349999999999994" customHeight="1" x14ac:dyDescent="0.2">
      <c r="A174" s="12"/>
      <c r="B174" s="118"/>
      <c r="C174" s="79" t="s">
        <v>2</v>
      </c>
      <c r="D174" s="79" t="s">
        <v>68</v>
      </c>
      <c r="E174" s="80" t="s">
        <v>165</v>
      </c>
      <c r="F174" s="92" t="s">
        <v>166</v>
      </c>
      <c r="G174" s="82" t="s">
        <v>86</v>
      </c>
      <c r="H174" s="131">
        <v>1800</v>
      </c>
      <c r="I174" s="12"/>
      <c r="J174" s="12"/>
      <c r="K174" s="12"/>
      <c r="L174" s="12"/>
      <c r="M174" s="12"/>
      <c r="N174" s="12"/>
      <c r="O174" s="12"/>
      <c r="P174" s="12"/>
      <c r="Q174" s="12"/>
      <c r="AD174" s="88" t="s">
        <v>72</v>
      </c>
      <c r="AF174" s="88" t="s">
        <v>68</v>
      </c>
      <c r="AG174" s="88" t="s">
        <v>41</v>
      </c>
      <c r="AK174" s="3" t="s">
        <v>65</v>
      </c>
      <c r="AQ174" s="89" t="e">
        <f>IF(#REF!="základní",#REF!,0)</f>
        <v>#REF!</v>
      </c>
      <c r="AR174" s="89" t="e">
        <f>IF(#REF!="snížená",#REF!,0)</f>
        <v>#REF!</v>
      </c>
      <c r="AS174" s="89" t="e">
        <f>IF(#REF!="zákl. přenesená",#REF!,0)</f>
        <v>#REF!</v>
      </c>
      <c r="AT174" s="89" t="e">
        <f>IF(#REF!="sníž. přenesená",#REF!,0)</f>
        <v>#REF!</v>
      </c>
      <c r="AU174" s="89" t="e">
        <f>IF(#REF!="nulová",#REF!,0)</f>
        <v>#REF!</v>
      </c>
      <c r="AV174" s="3" t="s">
        <v>5</v>
      </c>
      <c r="AW174" s="89" t="e">
        <f>ROUND(#REF!*H174,2)</f>
        <v>#REF!</v>
      </c>
      <c r="AX174" s="3" t="s">
        <v>72</v>
      </c>
      <c r="AY174" s="88" t="s">
        <v>167</v>
      </c>
    </row>
    <row r="175" spans="1:51" s="11" customFormat="1" ht="48" x14ac:dyDescent="0.2">
      <c r="A175" s="12"/>
      <c r="B175" s="118"/>
      <c r="C175" s="86"/>
      <c r="D175" s="132" t="s">
        <v>74</v>
      </c>
      <c r="E175" s="86"/>
      <c r="F175" s="133" t="s">
        <v>168</v>
      </c>
      <c r="G175" s="86"/>
      <c r="H175" s="120"/>
      <c r="I175" s="12"/>
      <c r="J175" s="12"/>
      <c r="K175" s="12"/>
      <c r="L175" s="12"/>
      <c r="M175" s="12"/>
      <c r="N175" s="12"/>
      <c r="O175" s="12"/>
      <c r="P175" s="12"/>
      <c r="Q175" s="12"/>
      <c r="AF175" s="3" t="s">
        <v>74</v>
      </c>
      <c r="AG175" s="3" t="s">
        <v>41</v>
      </c>
    </row>
    <row r="176" spans="1:51" s="11" customFormat="1" ht="62.7" customHeight="1" x14ac:dyDescent="0.2">
      <c r="A176" s="12"/>
      <c r="B176" s="118"/>
      <c r="C176" s="79" t="s">
        <v>169</v>
      </c>
      <c r="D176" s="79" t="s">
        <v>68</v>
      </c>
      <c r="E176" s="80" t="s">
        <v>170</v>
      </c>
      <c r="F176" s="92" t="s">
        <v>171</v>
      </c>
      <c r="G176" s="82" t="s">
        <v>86</v>
      </c>
      <c r="H176" s="131">
        <v>1300</v>
      </c>
      <c r="I176" s="12"/>
      <c r="J176" s="12"/>
      <c r="K176" s="12"/>
      <c r="L176" s="12"/>
      <c r="M176" s="12"/>
      <c r="N176" s="12"/>
      <c r="O176" s="12"/>
      <c r="P176" s="12"/>
      <c r="Q176" s="12"/>
      <c r="AD176" s="88" t="s">
        <v>72</v>
      </c>
      <c r="AF176" s="88" t="s">
        <v>68</v>
      </c>
      <c r="AG176" s="88" t="s">
        <v>41</v>
      </c>
      <c r="AK176" s="3" t="s">
        <v>65</v>
      </c>
      <c r="AQ176" s="89" t="e">
        <f>IF(#REF!="základní",#REF!,0)</f>
        <v>#REF!</v>
      </c>
      <c r="AR176" s="89" t="e">
        <f>IF(#REF!="snížená",#REF!,0)</f>
        <v>#REF!</v>
      </c>
      <c r="AS176" s="89" t="e">
        <f>IF(#REF!="zákl. přenesená",#REF!,0)</f>
        <v>#REF!</v>
      </c>
      <c r="AT176" s="89" t="e">
        <f>IF(#REF!="sníž. přenesená",#REF!,0)</f>
        <v>#REF!</v>
      </c>
      <c r="AU176" s="89" t="e">
        <f>IF(#REF!="nulová",#REF!,0)</f>
        <v>#REF!</v>
      </c>
      <c r="AV176" s="3" t="s">
        <v>5</v>
      </c>
      <c r="AW176" s="89" t="e">
        <f>ROUND(#REF!*H176,2)</f>
        <v>#REF!</v>
      </c>
      <c r="AX176" s="3" t="s">
        <v>72</v>
      </c>
      <c r="AY176" s="88" t="s">
        <v>172</v>
      </c>
    </row>
    <row r="177" spans="1:51" s="11" customFormat="1" ht="38.4" x14ac:dyDescent="0.2">
      <c r="A177" s="12"/>
      <c r="B177" s="118"/>
      <c r="C177" s="86"/>
      <c r="D177" s="132" t="s">
        <v>74</v>
      </c>
      <c r="E177" s="86"/>
      <c r="F177" s="133" t="s">
        <v>173</v>
      </c>
      <c r="G177" s="86"/>
      <c r="H177" s="120"/>
      <c r="I177" s="12"/>
      <c r="J177" s="12"/>
      <c r="K177" s="12"/>
      <c r="L177" s="12"/>
      <c r="M177" s="12"/>
      <c r="N177" s="12"/>
      <c r="O177" s="12"/>
      <c r="P177" s="12"/>
      <c r="Q177" s="12"/>
      <c r="AF177" s="3" t="s">
        <v>74</v>
      </c>
      <c r="AG177" s="3" t="s">
        <v>41</v>
      </c>
    </row>
    <row r="178" spans="1:51" s="11" customFormat="1" ht="66.75" customHeight="1" x14ac:dyDescent="0.2">
      <c r="A178" s="12"/>
      <c r="B178" s="118"/>
      <c r="C178" s="79" t="s">
        <v>174</v>
      </c>
      <c r="D178" s="79" t="s">
        <v>68</v>
      </c>
      <c r="E178" s="80" t="s">
        <v>175</v>
      </c>
      <c r="F178" s="92" t="s">
        <v>176</v>
      </c>
      <c r="G178" s="82" t="s">
        <v>86</v>
      </c>
      <c r="H178" s="131">
        <v>3500</v>
      </c>
      <c r="I178" s="12"/>
      <c r="J178" s="12"/>
      <c r="K178" s="12"/>
      <c r="L178" s="12"/>
      <c r="M178" s="12"/>
      <c r="N178" s="12"/>
      <c r="O178" s="12"/>
      <c r="P178" s="12"/>
      <c r="Q178" s="12"/>
      <c r="AD178" s="88" t="s">
        <v>72</v>
      </c>
      <c r="AF178" s="88" t="s">
        <v>68</v>
      </c>
      <c r="AG178" s="88" t="s">
        <v>41</v>
      </c>
      <c r="AK178" s="3" t="s">
        <v>65</v>
      </c>
      <c r="AQ178" s="89" t="e">
        <f>IF(#REF!="základní",#REF!,0)</f>
        <v>#REF!</v>
      </c>
      <c r="AR178" s="89" t="e">
        <f>IF(#REF!="snížená",#REF!,0)</f>
        <v>#REF!</v>
      </c>
      <c r="AS178" s="89" t="e">
        <f>IF(#REF!="zákl. přenesená",#REF!,0)</f>
        <v>#REF!</v>
      </c>
      <c r="AT178" s="89" t="e">
        <f>IF(#REF!="sníž. přenesená",#REF!,0)</f>
        <v>#REF!</v>
      </c>
      <c r="AU178" s="89" t="e">
        <f>IF(#REF!="nulová",#REF!,0)</f>
        <v>#REF!</v>
      </c>
      <c r="AV178" s="3" t="s">
        <v>5</v>
      </c>
      <c r="AW178" s="89" t="e">
        <f>ROUND(#REF!*H178,2)</f>
        <v>#REF!</v>
      </c>
      <c r="AX178" s="3" t="s">
        <v>72</v>
      </c>
      <c r="AY178" s="88" t="s">
        <v>177</v>
      </c>
    </row>
    <row r="179" spans="1:51" s="11" customFormat="1" ht="38.4" x14ac:dyDescent="0.2">
      <c r="A179" s="12"/>
      <c r="B179" s="118"/>
      <c r="C179" s="86"/>
      <c r="D179" s="132" t="s">
        <v>74</v>
      </c>
      <c r="E179" s="86"/>
      <c r="F179" s="133" t="s">
        <v>173</v>
      </c>
      <c r="G179" s="86"/>
      <c r="H179" s="120"/>
      <c r="I179" s="12"/>
      <c r="J179" s="12"/>
      <c r="K179" s="12"/>
      <c r="L179" s="12"/>
      <c r="M179" s="12"/>
      <c r="N179" s="12"/>
      <c r="O179" s="12"/>
      <c r="P179" s="12"/>
      <c r="Q179" s="12"/>
      <c r="AF179" s="3" t="s">
        <v>74</v>
      </c>
      <c r="AG179" s="3" t="s">
        <v>41</v>
      </c>
    </row>
    <row r="180" spans="1:51" s="11" customFormat="1" ht="66.75" customHeight="1" x14ac:dyDescent="0.2">
      <c r="A180" s="12"/>
      <c r="B180" s="118"/>
      <c r="C180" s="79" t="s">
        <v>178</v>
      </c>
      <c r="D180" s="79" t="s">
        <v>68</v>
      </c>
      <c r="E180" s="80" t="s">
        <v>179</v>
      </c>
      <c r="F180" s="92" t="s">
        <v>180</v>
      </c>
      <c r="G180" s="82" t="s">
        <v>86</v>
      </c>
      <c r="H180" s="131">
        <v>4200</v>
      </c>
      <c r="I180" s="12"/>
      <c r="J180" s="12"/>
      <c r="K180" s="12"/>
      <c r="L180" s="12"/>
      <c r="M180" s="12"/>
      <c r="N180" s="12"/>
      <c r="O180" s="12"/>
      <c r="P180" s="12"/>
      <c r="Q180" s="12"/>
      <c r="AD180" s="88" t="s">
        <v>72</v>
      </c>
      <c r="AF180" s="88" t="s">
        <v>68</v>
      </c>
      <c r="AG180" s="88" t="s">
        <v>41</v>
      </c>
      <c r="AK180" s="3" t="s">
        <v>65</v>
      </c>
      <c r="AQ180" s="89" t="e">
        <f>IF(#REF!="základní",#REF!,0)</f>
        <v>#REF!</v>
      </c>
      <c r="AR180" s="89" t="e">
        <f>IF(#REF!="snížená",#REF!,0)</f>
        <v>#REF!</v>
      </c>
      <c r="AS180" s="89" t="e">
        <f>IF(#REF!="zákl. přenesená",#REF!,0)</f>
        <v>#REF!</v>
      </c>
      <c r="AT180" s="89" t="e">
        <f>IF(#REF!="sníž. přenesená",#REF!,0)</f>
        <v>#REF!</v>
      </c>
      <c r="AU180" s="89" t="e">
        <f>IF(#REF!="nulová",#REF!,0)</f>
        <v>#REF!</v>
      </c>
      <c r="AV180" s="3" t="s">
        <v>5</v>
      </c>
      <c r="AW180" s="89" t="e">
        <f>ROUND(#REF!*H180,2)</f>
        <v>#REF!</v>
      </c>
      <c r="AX180" s="3" t="s">
        <v>72</v>
      </c>
      <c r="AY180" s="88" t="s">
        <v>181</v>
      </c>
    </row>
    <row r="181" spans="1:51" s="11" customFormat="1" ht="48" x14ac:dyDescent="0.2">
      <c r="A181" s="12"/>
      <c r="B181" s="118"/>
      <c r="C181" s="86"/>
      <c r="D181" s="132" t="s">
        <v>74</v>
      </c>
      <c r="E181" s="86"/>
      <c r="F181" s="133" t="s">
        <v>182</v>
      </c>
      <c r="G181" s="86"/>
      <c r="H181" s="120"/>
      <c r="I181" s="12"/>
      <c r="J181" s="12"/>
      <c r="K181" s="12"/>
      <c r="L181" s="12"/>
      <c r="M181" s="12"/>
      <c r="N181" s="12"/>
      <c r="O181" s="12"/>
      <c r="P181" s="12"/>
      <c r="Q181" s="12"/>
      <c r="AF181" s="3" t="s">
        <v>74</v>
      </c>
      <c r="AG181" s="3" t="s">
        <v>41</v>
      </c>
    </row>
    <row r="182" spans="1:51" s="11" customFormat="1" ht="66.75" customHeight="1" x14ac:dyDescent="0.2">
      <c r="A182" s="12"/>
      <c r="B182" s="118"/>
      <c r="C182" s="79" t="s">
        <v>183</v>
      </c>
      <c r="D182" s="79" t="s">
        <v>68</v>
      </c>
      <c r="E182" s="80" t="s">
        <v>184</v>
      </c>
      <c r="F182" s="92" t="s">
        <v>185</v>
      </c>
      <c r="G182" s="82" t="s">
        <v>86</v>
      </c>
      <c r="H182" s="131">
        <v>1500</v>
      </c>
      <c r="I182" s="12"/>
      <c r="J182" s="12"/>
      <c r="K182" s="12"/>
      <c r="L182" s="12"/>
      <c r="M182" s="12"/>
      <c r="N182" s="12"/>
      <c r="O182" s="12"/>
      <c r="P182" s="12"/>
      <c r="Q182" s="12"/>
      <c r="AD182" s="88" t="s">
        <v>72</v>
      </c>
      <c r="AF182" s="88" t="s">
        <v>68</v>
      </c>
      <c r="AG182" s="88" t="s">
        <v>41</v>
      </c>
      <c r="AK182" s="3" t="s">
        <v>65</v>
      </c>
      <c r="AQ182" s="89" t="e">
        <f>IF(#REF!="základní",#REF!,0)</f>
        <v>#REF!</v>
      </c>
      <c r="AR182" s="89" t="e">
        <f>IF(#REF!="snížená",#REF!,0)</f>
        <v>#REF!</v>
      </c>
      <c r="AS182" s="89" t="e">
        <f>IF(#REF!="zákl. přenesená",#REF!,0)</f>
        <v>#REF!</v>
      </c>
      <c r="AT182" s="89" t="e">
        <f>IF(#REF!="sníž. přenesená",#REF!,0)</f>
        <v>#REF!</v>
      </c>
      <c r="AU182" s="89" t="e">
        <f>IF(#REF!="nulová",#REF!,0)</f>
        <v>#REF!</v>
      </c>
      <c r="AV182" s="3" t="s">
        <v>5</v>
      </c>
      <c r="AW182" s="89" t="e">
        <f>ROUND(#REF!*H182,2)</f>
        <v>#REF!</v>
      </c>
      <c r="AX182" s="3" t="s">
        <v>72</v>
      </c>
      <c r="AY182" s="88" t="s">
        <v>186</v>
      </c>
    </row>
    <row r="183" spans="1:51" s="11" customFormat="1" ht="48" x14ac:dyDescent="0.2">
      <c r="A183" s="12"/>
      <c r="B183" s="118"/>
      <c r="C183" s="86"/>
      <c r="D183" s="132" t="s">
        <v>74</v>
      </c>
      <c r="E183" s="86"/>
      <c r="F183" s="133" t="s">
        <v>182</v>
      </c>
      <c r="G183" s="86"/>
      <c r="H183" s="120"/>
      <c r="I183" s="12"/>
      <c r="J183" s="12"/>
      <c r="K183" s="12"/>
      <c r="L183" s="12"/>
      <c r="M183" s="12"/>
      <c r="N183" s="12"/>
      <c r="O183" s="12"/>
      <c r="P183" s="12"/>
      <c r="Q183" s="12"/>
      <c r="AF183" s="3" t="s">
        <v>74</v>
      </c>
      <c r="AG183" s="3" t="s">
        <v>41</v>
      </c>
    </row>
    <row r="184" spans="1:51" s="11" customFormat="1" ht="76.349999999999994" customHeight="1" x14ac:dyDescent="0.2">
      <c r="A184" s="12"/>
      <c r="B184" s="118"/>
      <c r="C184" s="79" t="s">
        <v>187</v>
      </c>
      <c r="D184" s="79" t="s">
        <v>68</v>
      </c>
      <c r="E184" s="80" t="s">
        <v>188</v>
      </c>
      <c r="F184" s="92" t="s">
        <v>189</v>
      </c>
      <c r="G184" s="82" t="s">
        <v>190</v>
      </c>
      <c r="H184" s="131">
        <v>200</v>
      </c>
      <c r="I184" s="12"/>
      <c r="J184" s="12"/>
      <c r="K184" s="12"/>
      <c r="L184" s="12"/>
      <c r="M184" s="12"/>
      <c r="N184" s="12"/>
      <c r="O184" s="12"/>
      <c r="P184" s="12"/>
      <c r="Q184" s="12"/>
      <c r="AD184" s="88" t="s">
        <v>72</v>
      </c>
      <c r="AF184" s="88" t="s">
        <v>68</v>
      </c>
      <c r="AG184" s="88" t="s">
        <v>41</v>
      </c>
      <c r="AK184" s="3" t="s">
        <v>65</v>
      </c>
      <c r="AQ184" s="89" t="e">
        <f>IF(#REF!="základní",#REF!,0)</f>
        <v>#REF!</v>
      </c>
      <c r="AR184" s="89" t="e">
        <f>IF(#REF!="snížená",#REF!,0)</f>
        <v>#REF!</v>
      </c>
      <c r="AS184" s="89" t="e">
        <f>IF(#REF!="zákl. přenesená",#REF!,0)</f>
        <v>#REF!</v>
      </c>
      <c r="AT184" s="89" t="e">
        <f>IF(#REF!="sníž. přenesená",#REF!,0)</f>
        <v>#REF!</v>
      </c>
      <c r="AU184" s="89" t="e">
        <f>IF(#REF!="nulová",#REF!,0)</f>
        <v>#REF!</v>
      </c>
      <c r="AV184" s="3" t="s">
        <v>5</v>
      </c>
      <c r="AW184" s="89" t="e">
        <f>ROUND(#REF!*H184,2)</f>
        <v>#REF!</v>
      </c>
      <c r="AX184" s="3" t="s">
        <v>72</v>
      </c>
      <c r="AY184" s="88" t="s">
        <v>191</v>
      </c>
    </row>
    <row r="185" spans="1:51" s="11" customFormat="1" ht="48" x14ac:dyDescent="0.2">
      <c r="A185" s="12"/>
      <c r="B185" s="118"/>
      <c r="C185" s="86"/>
      <c r="D185" s="132" t="s">
        <v>74</v>
      </c>
      <c r="E185" s="86"/>
      <c r="F185" s="133" t="s">
        <v>192</v>
      </c>
      <c r="G185" s="86"/>
      <c r="H185" s="120"/>
      <c r="I185" s="12"/>
      <c r="J185" s="12"/>
      <c r="K185" s="12"/>
      <c r="L185" s="12"/>
      <c r="M185" s="12"/>
      <c r="N185" s="12"/>
      <c r="O185" s="12"/>
      <c r="P185" s="12"/>
      <c r="Q185" s="12"/>
      <c r="AF185" s="3" t="s">
        <v>74</v>
      </c>
      <c r="AG185" s="3" t="s">
        <v>41</v>
      </c>
    </row>
    <row r="186" spans="1:51" s="11" customFormat="1" ht="189.75" customHeight="1" x14ac:dyDescent="0.2">
      <c r="A186" s="12"/>
      <c r="B186" s="118"/>
      <c r="C186" s="79" t="s">
        <v>193</v>
      </c>
      <c r="D186" s="79" t="s">
        <v>68</v>
      </c>
      <c r="E186" s="80" t="s">
        <v>194</v>
      </c>
      <c r="F186" s="92" t="s">
        <v>195</v>
      </c>
      <c r="G186" s="82" t="s">
        <v>190</v>
      </c>
      <c r="H186" s="131">
        <v>50</v>
      </c>
      <c r="I186" s="12"/>
      <c r="J186" s="12"/>
      <c r="K186" s="12"/>
      <c r="L186" s="12"/>
      <c r="M186" s="12"/>
      <c r="N186" s="12"/>
      <c r="O186" s="12"/>
      <c r="P186" s="12"/>
      <c r="Q186" s="12"/>
      <c r="AD186" s="88" t="s">
        <v>72</v>
      </c>
      <c r="AF186" s="88" t="s">
        <v>68</v>
      </c>
      <c r="AG186" s="88" t="s">
        <v>41</v>
      </c>
      <c r="AK186" s="3" t="s">
        <v>65</v>
      </c>
      <c r="AQ186" s="89" t="e">
        <f>IF(#REF!="základní",#REF!,0)</f>
        <v>#REF!</v>
      </c>
      <c r="AR186" s="89" t="e">
        <f>IF(#REF!="snížená",#REF!,0)</f>
        <v>#REF!</v>
      </c>
      <c r="AS186" s="89" t="e">
        <f>IF(#REF!="zákl. přenesená",#REF!,0)</f>
        <v>#REF!</v>
      </c>
      <c r="AT186" s="89" t="e">
        <f>IF(#REF!="sníž. přenesená",#REF!,0)</f>
        <v>#REF!</v>
      </c>
      <c r="AU186" s="89" t="e">
        <f>IF(#REF!="nulová",#REF!,0)</f>
        <v>#REF!</v>
      </c>
      <c r="AV186" s="3" t="s">
        <v>5</v>
      </c>
      <c r="AW186" s="89" t="e">
        <f>ROUND(#REF!*H186,2)</f>
        <v>#REF!</v>
      </c>
      <c r="AX186" s="3" t="s">
        <v>72</v>
      </c>
      <c r="AY186" s="88" t="s">
        <v>196</v>
      </c>
    </row>
    <row r="187" spans="1:51" s="11" customFormat="1" ht="124.8" x14ac:dyDescent="0.2">
      <c r="A187" s="12"/>
      <c r="B187" s="118"/>
      <c r="C187" s="86"/>
      <c r="D187" s="132" t="s">
        <v>74</v>
      </c>
      <c r="E187" s="86"/>
      <c r="F187" s="133" t="s">
        <v>197</v>
      </c>
      <c r="G187" s="86"/>
      <c r="H187" s="120"/>
      <c r="I187" s="12"/>
      <c r="J187" s="12"/>
      <c r="K187" s="12"/>
      <c r="L187" s="12"/>
      <c r="M187" s="12"/>
      <c r="N187" s="12"/>
      <c r="O187" s="12"/>
      <c r="P187" s="12"/>
      <c r="Q187" s="12"/>
      <c r="AF187" s="3" t="s">
        <v>74</v>
      </c>
      <c r="AG187" s="3" t="s">
        <v>41</v>
      </c>
    </row>
    <row r="188" spans="1:51" s="11" customFormat="1" ht="189.75" customHeight="1" x14ac:dyDescent="0.2">
      <c r="A188" s="12"/>
      <c r="B188" s="118"/>
      <c r="C188" s="79" t="s">
        <v>198</v>
      </c>
      <c r="D188" s="79" t="s">
        <v>68</v>
      </c>
      <c r="E188" s="80" t="s">
        <v>199</v>
      </c>
      <c r="F188" s="92" t="s">
        <v>200</v>
      </c>
      <c r="G188" s="82" t="s">
        <v>190</v>
      </c>
      <c r="H188" s="131">
        <v>50</v>
      </c>
      <c r="I188" s="12"/>
      <c r="J188" s="12"/>
      <c r="K188" s="12"/>
      <c r="L188" s="12"/>
      <c r="M188" s="12"/>
      <c r="N188" s="12"/>
      <c r="O188" s="12"/>
      <c r="P188" s="12"/>
      <c r="Q188" s="12"/>
      <c r="AD188" s="88" t="s">
        <v>72</v>
      </c>
      <c r="AF188" s="88" t="s">
        <v>68</v>
      </c>
      <c r="AG188" s="88" t="s">
        <v>41</v>
      </c>
      <c r="AK188" s="3" t="s">
        <v>65</v>
      </c>
      <c r="AQ188" s="89" t="e">
        <f>IF(#REF!="základní",#REF!,0)</f>
        <v>#REF!</v>
      </c>
      <c r="AR188" s="89" t="e">
        <f>IF(#REF!="snížená",#REF!,0)</f>
        <v>#REF!</v>
      </c>
      <c r="AS188" s="89" t="e">
        <f>IF(#REF!="zákl. přenesená",#REF!,0)</f>
        <v>#REF!</v>
      </c>
      <c r="AT188" s="89" t="e">
        <f>IF(#REF!="sníž. přenesená",#REF!,0)</f>
        <v>#REF!</v>
      </c>
      <c r="AU188" s="89" t="e">
        <f>IF(#REF!="nulová",#REF!,0)</f>
        <v>#REF!</v>
      </c>
      <c r="AV188" s="3" t="s">
        <v>5</v>
      </c>
      <c r="AW188" s="89" t="e">
        <f>ROUND(#REF!*H188,2)</f>
        <v>#REF!</v>
      </c>
      <c r="AX188" s="3" t="s">
        <v>72</v>
      </c>
      <c r="AY188" s="88" t="s">
        <v>201</v>
      </c>
    </row>
    <row r="189" spans="1:51" s="11" customFormat="1" ht="124.8" x14ac:dyDescent="0.2">
      <c r="A189" s="12"/>
      <c r="B189" s="118"/>
      <c r="C189" s="86"/>
      <c r="D189" s="132" t="s">
        <v>74</v>
      </c>
      <c r="E189" s="86"/>
      <c r="F189" s="133" t="s">
        <v>197</v>
      </c>
      <c r="G189" s="86"/>
      <c r="H189" s="120"/>
      <c r="I189" s="12"/>
      <c r="J189" s="12"/>
      <c r="K189" s="12"/>
      <c r="L189" s="12"/>
      <c r="M189" s="12"/>
      <c r="N189" s="12"/>
      <c r="O189" s="12"/>
      <c r="P189" s="12"/>
      <c r="Q189" s="12"/>
      <c r="AF189" s="3" t="s">
        <v>74</v>
      </c>
      <c r="AG189" s="3" t="s">
        <v>41</v>
      </c>
    </row>
    <row r="190" spans="1:51" s="11" customFormat="1" ht="194.4" customHeight="1" x14ac:dyDescent="0.2">
      <c r="A190" s="12"/>
      <c r="B190" s="118"/>
      <c r="C190" s="79" t="s">
        <v>202</v>
      </c>
      <c r="D190" s="79" t="s">
        <v>68</v>
      </c>
      <c r="E190" s="80" t="s">
        <v>203</v>
      </c>
      <c r="F190" s="92" t="s">
        <v>204</v>
      </c>
      <c r="G190" s="82" t="s">
        <v>190</v>
      </c>
      <c r="H190" s="131">
        <v>50</v>
      </c>
      <c r="I190" s="12"/>
      <c r="J190" s="12"/>
      <c r="K190" s="12"/>
      <c r="L190" s="12"/>
      <c r="M190" s="12"/>
      <c r="N190" s="12"/>
      <c r="O190" s="12"/>
      <c r="P190" s="12"/>
      <c r="Q190" s="12"/>
      <c r="AD190" s="88" t="s">
        <v>72</v>
      </c>
      <c r="AF190" s="88" t="s">
        <v>68</v>
      </c>
      <c r="AG190" s="88" t="s">
        <v>41</v>
      </c>
      <c r="AK190" s="3" t="s">
        <v>65</v>
      </c>
      <c r="AQ190" s="89" t="e">
        <f>IF(#REF!="základní",#REF!,0)</f>
        <v>#REF!</v>
      </c>
      <c r="AR190" s="89" t="e">
        <f>IF(#REF!="snížená",#REF!,0)</f>
        <v>#REF!</v>
      </c>
      <c r="AS190" s="89" t="e">
        <f>IF(#REF!="zákl. přenesená",#REF!,0)</f>
        <v>#REF!</v>
      </c>
      <c r="AT190" s="89" t="e">
        <f>IF(#REF!="sníž. přenesená",#REF!,0)</f>
        <v>#REF!</v>
      </c>
      <c r="AU190" s="89" t="e">
        <f>IF(#REF!="nulová",#REF!,0)</f>
        <v>#REF!</v>
      </c>
      <c r="AV190" s="3" t="s">
        <v>5</v>
      </c>
      <c r="AW190" s="89" t="e">
        <f>ROUND(#REF!*H190,2)</f>
        <v>#REF!</v>
      </c>
      <c r="AX190" s="3" t="s">
        <v>72</v>
      </c>
      <c r="AY190" s="88" t="s">
        <v>205</v>
      </c>
    </row>
    <row r="191" spans="1:51" s="11" customFormat="1" ht="124.8" x14ac:dyDescent="0.2">
      <c r="A191" s="12"/>
      <c r="B191" s="118"/>
      <c r="C191" s="86"/>
      <c r="D191" s="132" t="s">
        <v>74</v>
      </c>
      <c r="E191" s="86"/>
      <c r="F191" s="133" t="s">
        <v>197</v>
      </c>
      <c r="G191" s="86"/>
      <c r="H191" s="120"/>
      <c r="I191" s="12"/>
      <c r="J191" s="12"/>
      <c r="K191" s="12"/>
      <c r="L191" s="12"/>
      <c r="M191" s="12"/>
      <c r="N191" s="12"/>
      <c r="O191" s="12"/>
      <c r="P191" s="12"/>
      <c r="Q191" s="12"/>
      <c r="AF191" s="3" t="s">
        <v>74</v>
      </c>
      <c r="AG191" s="3" t="s">
        <v>41</v>
      </c>
    </row>
    <row r="192" spans="1:51" s="11" customFormat="1" ht="194.4" customHeight="1" x14ac:dyDescent="0.2">
      <c r="A192" s="12"/>
      <c r="B192" s="118"/>
      <c r="C192" s="79" t="s">
        <v>206</v>
      </c>
      <c r="D192" s="79" t="s">
        <v>68</v>
      </c>
      <c r="E192" s="80" t="s">
        <v>207</v>
      </c>
      <c r="F192" s="92" t="s">
        <v>208</v>
      </c>
      <c r="G192" s="82" t="s">
        <v>190</v>
      </c>
      <c r="H192" s="131">
        <v>50</v>
      </c>
      <c r="I192" s="12"/>
      <c r="J192" s="12"/>
      <c r="K192" s="12"/>
      <c r="L192" s="12"/>
      <c r="M192" s="12"/>
      <c r="N192" s="12"/>
      <c r="O192" s="12"/>
      <c r="P192" s="12"/>
      <c r="Q192" s="12"/>
      <c r="AD192" s="88" t="s">
        <v>72</v>
      </c>
      <c r="AF192" s="88" t="s">
        <v>68</v>
      </c>
      <c r="AG192" s="88" t="s">
        <v>41</v>
      </c>
      <c r="AK192" s="3" t="s">
        <v>65</v>
      </c>
      <c r="AQ192" s="89" t="e">
        <f>IF(#REF!="základní",#REF!,0)</f>
        <v>#REF!</v>
      </c>
      <c r="AR192" s="89" t="e">
        <f>IF(#REF!="snížená",#REF!,0)</f>
        <v>#REF!</v>
      </c>
      <c r="AS192" s="89" t="e">
        <f>IF(#REF!="zákl. přenesená",#REF!,0)</f>
        <v>#REF!</v>
      </c>
      <c r="AT192" s="89" t="e">
        <f>IF(#REF!="sníž. přenesená",#REF!,0)</f>
        <v>#REF!</v>
      </c>
      <c r="AU192" s="89" t="e">
        <f>IF(#REF!="nulová",#REF!,0)</f>
        <v>#REF!</v>
      </c>
      <c r="AV192" s="3" t="s">
        <v>5</v>
      </c>
      <c r="AW192" s="89" t="e">
        <f>ROUND(#REF!*H192,2)</f>
        <v>#REF!</v>
      </c>
      <c r="AX192" s="3" t="s">
        <v>72</v>
      </c>
      <c r="AY192" s="88" t="s">
        <v>209</v>
      </c>
    </row>
    <row r="193" spans="1:51" s="11" customFormat="1" ht="124.8" x14ac:dyDescent="0.2">
      <c r="A193" s="12"/>
      <c r="B193" s="118"/>
      <c r="C193" s="86"/>
      <c r="D193" s="132" t="s">
        <v>74</v>
      </c>
      <c r="E193" s="86"/>
      <c r="F193" s="133" t="s">
        <v>197</v>
      </c>
      <c r="G193" s="86"/>
      <c r="H193" s="120"/>
      <c r="I193" s="12"/>
      <c r="J193" s="12"/>
      <c r="K193" s="12"/>
      <c r="L193" s="12"/>
      <c r="M193" s="12"/>
      <c r="N193" s="12"/>
      <c r="O193" s="12"/>
      <c r="P193" s="12"/>
      <c r="Q193" s="12"/>
      <c r="AF193" s="3" t="s">
        <v>74</v>
      </c>
      <c r="AG193" s="3" t="s">
        <v>41</v>
      </c>
    </row>
    <row r="194" spans="1:51" s="11" customFormat="1" ht="189.75" customHeight="1" x14ac:dyDescent="0.2">
      <c r="A194" s="12"/>
      <c r="B194" s="118"/>
      <c r="C194" s="79" t="s">
        <v>210</v>
      </c>
      <c r="D194" s="79" t="s">
        <v>68</v>
      </c>
      <c r="E194" s="80" t="s">
        <v>211</v>
      </c>
      <c r="F194" s="92" t="s">
        <v>212</v>
      </c>
      <c r="G194" s="82" t="s">
        <v>190</v>
      </c>
      <c r="H194" s="131">
        <v>2800</v>
      </c>
      <c r="I194" s="12"/>
      <c r="J194" s="12"/>
      <c r="K194" s="12"/>
      <c r="L194" s="12"/>
      <c r="M194" s="12"/>
      <c r="N194" s="12"/>
      <c r="O194" s="12"/>
      <c r="P194" s="12"/>
      <c r="Q194" s="12"/>
      <c r="AD194" s="88" t="s">
        <v>72</v>
      </c>
      <c r="AF194" s="88" t="s">
        <v>68</v>
      </c>
      <c r="AG194" s="88" t="s">
        <v>41</v>
      </c>
      <c r="AK194" s="3" t="s">
        <v>65</v>
      </c>
      <c r="AQ194" s="89" t="e">
        <f>IF(#REF!="základní",#REF!,0)</f>
        <v>#REF!</v>
      </c>
      <c r="AR194" s="89" t="e">
        <f>IF(#REF!="snížená",#REF!,0)</f>
        <v>#REF!</v>
      </c>
      <c r="AS194" s="89" t="e">
        <f>IF(#REF!="zákl. přenesená",#REF!,0)</f>
        <v>#REF!</v>
      </c>
      <c r="AT194" s="89" t="e">
        <f>IF(#REF!="sníž. přenesená",#REF!,0)</f>
        <v>#REF!</v>
      </c>
      <c r="AU194" s="89" t="e">
        <f>IF(#REF!="nulová",#REF!,0)</f>
        <v>#REF!</v>
      </c>
      <c r="AV194" s="3" t="s">
        <v>5</v>
      </c>
      <c r="AW194" s="89" t="e">
        <f>ROUND(#REF!*H194,2)</f>
        <v>#REF!</v>
      </c>
      <c r="AX194" s="3" t="s">
        <v>72</v>
      </c>
      <c r="AY194" s="88" t="s">
        <v>213</v>
      </c>
    </row>
    <row r="195" spans="1:51" s="11" customFormat="1" ht="124.8" x14ac:dyDescent="0.2">
      <c r="A195" s="12"/>
      <c r="B195" s="118"/>
      <c r="C195" s="86"/>
      <c r="D195" s="132" t="s">
        <v>74</v>
      </c>
      <c r="E195" s="86"/>
      <c r="F195" s="133" t="s">
        <v>214</v>
      </c>
      <c r="G195" s="86"/>
      <c r="H195" s="120"/>
      <c r="I195" s="12"/>
      <c r="J195" s="12"/>
      <c r="K195" s="12"/>
      <c r="L195" s="12"/>
      <c r="M195" s="12"/>
      <c r="N195" s="12"/>
      <c r="O195" s="12"/>
      <c r="P195" s="12"/>
      <c r="Q195" s="12"/>
      <c r="AF195" s="3" t="s">
        <v>74</v>
      </c>
      <c r="AG195" s="3" t="s">
        <v>41</v>
      </c>
    </row>
    <row r="196" spans="1:51" s="11" customFormat="1" ht="189.75" customHeight="1" x14ac:dyDescent="0.2">
      <c r="A196" s="12"/>
      <c r="B196" s="118"/>
      <c r="C196" s="79" t="s">
        <v>215</v>
      </c>
      <c r="D196" s="79" t="s">
        <v>68</v>
      </c>
      <c r="E196" s="80" t="s">
        <v>216</v>
      </c>
      <c r="F196" s="92" t="s">
        <v>217</v>
      </c>
      <c r="G196" s="82" t="s">
        <v>190</v>
      </c>
      <c r="H196" s="131">
        <v>1200</v>
      </c>
      <c r="I196" s="12"/>
      <c r="J196" s="12"/>
      <c r="K196" s="12"/>
      <c r="L196" s="12"/>
      <c r="M196" s="12"/>
      <c r="N196" s="12"/>
      <c r="O196" s="12"/>
      <c r="P196" s="12"/>
      <c r="Q196" s="12"/>
      <c r="AD196" s="88" t="s">
        <v>72</v>
      </c>
      <c r="AF196" s="88" t="s">
        <v>68</v>
      </c>
      <c r="AG196" s="88" t="s">
        <v>41</v>
      </c>
      <c r="AK196" s="3" t="s">
        <v>65</v>
      </c>
      <c r="AQ196" s="89" t="e">
        <f>IF(#REF!="základní",#REF!,0)</f>
        <v>#REF!</v>
      </c>
      <c r="AR196" s="89" t="e">
        <f>IF(#REF!="snížená",#REF!,0)</f>
        <v>#REF!</v>
      </c>
      <c r="AS196" s="89" t="e">
        <f>IF(#REF!="zákl. přenesená",#REF!,0)</f>
        <v>#REF!</v>
      </c>
      <c r="AT196" s="89" t="e">
        <f>IF(#REF!="sníž. přenesená",#REF!,0)</f>
        <v>#REF!</v>
      </c>
      <c r="AU196" s="89" t="e">
        <f>IF(#REF!="nulová",#REF!,0)</f>
        <v>#REF!</v>
      </c>
      <c r="AV196" s="3" t="s">
        <v>5</v>
      </c>
      <c r="AW196" s="89" t="e">
        <f>ROUND(#REF!*H196,2)</f>
        <v>#REF!</v>
      </c>
      <c r="AX196" s="3" t="s">
        <v>72</v>
      </c>
      <c r="AY196" s="88" t="s">
        <v>218</v>
      </c>
    </row>
    <row r="197" spans="1:51" s="11" customFormat="1" ht="124.8" x14ac:dyDescent="0.2">
      <c r="A197" s="12"/>
      <c r="B197" s="118"/>
      <c r="C197" s="86"/>
      <c r="D197" s="132" t="s">
        <v>74</v>
      </c>
      <c r="E197" s="86"/>
      <c r="F197" s="133" t="s">
        <v>214</v>
      </c>
      <c r="G197" s="86"/>
      <c r="H197" s="120"/>
      <c r="I197" s="12"/>
      <c r="J197" s="12"/>
      <c r="K197" s="12"/>
      <c r="L197" s="12"/>
      <c r="M197" s="12"/>
      <c r="N197" s="12"/>
      <c r="O197" s="12"/>
      <c r="P197" s="12"/>
      <c r="Q197" s="12"/>
      <c r="AF197" s="3" t="s">
        <v>74</v>
      </c>
      <c r="AG197" s="3" t="s">
        <v>41</v>
      </c>
    </row>
    <row r="198" spans="1:51" s="11" customFormat="1" ht="201" customHeight="1" x14ac:dyDescent="0.2">
      <c r="A198" s="12"/>
      <c r="B198" s="118"/>
      <c r="C198" s="79" t="s">
        <v>219</v>
      </c>
      <c r="D198" s="79" t="s">
        <v>68</v>
      </c>
      <c r="E198" s="80" t="s">
        <v>220</v>
      </c>
      <c r="F198" s="92" t="s">
        <v>221</v>
      </c>
      <c r="G198" s="82" t="s">
        <v>190</v>
      </c>
      <c r="H198" s="131">
        <v>800</v>
      </c>
      <c r="I198" s="12"/>
      <c r="J198" s="12"/>
      <c r="K198" s="12"/>
      <c r="L198" s="12"/>
      <c r="M198" s="12"/>
      <c r="N198" s="12"/>
      <c r="O198" s="12"/>
      <c r="P198" s="12"/>
      <c r="Q198" s="12"/>
      <c r="AD198" s="88" t="s">
        <v>72</v>
      </c>
      <c r="AF198" s="88" t="s">
        <v>68</v>
      </c>
      <c r="AG198" s="88" t="s">
        <v>41</v>
      </c>
      <c r="AK198" s="3" t="s">
        <v>65</v>
      </c>
      <c r="AQ198" s="89" t="e">
        <f>IF(#REF!="základní",#REF!,0)</f>
        <v>#REF!</v>
      </c>
      <c r="AR198" s="89" t="e">
        <f>IF(#REF!="snížená",#REF!,0)</f>
        <v>#REF!</v>
      </c>
      <c r="AS198" s="89" t="e">
        <f>IF(#REF!="zákl. přenesená",#REF!,0)</f>
        <v>#REF!</v>
      </c>
      <c r="AT198" s="89" t="e">
        <f>IF(#REF!="sníž. přenesená",#REF!,0)</f>
        <v>#REF!</v>
      </c>
      <c r="AU198" s="89" t="e">
        <f>IF(#REF!="nulová",#REF!,0)</f>
        <v>#REF!</v>
      </c>
      <c r="AV198" s="3" t="s">
        <v>5</v>
      </c>
      <c r="AW198" s="89" t="e">
        <f>ROUND(#REF!*H198,2)</f>
        <v>#REF!</v>
      </c>
      <c r="AX198" s="3" t="s">
        <v>72</v>
      </c>
      <c r="AY198" s="88" t="s">
        <v>222</v>
      </c>
    </row>
    <row r="199" spans="1:51" s="11" customFormat="1" ht="124.8" x14ac:dyDescent="0.2">
      <c r="A199" s="12"/>
      <c r="B199" s="118"/>
      <c r="C199" s="86"/>
      <c r="D199" s="132" t="s">
        <v>74</v>
      </c>
      <c r="E199" s="86"/>
      <c r="F199" s="133" t="s">
        <v>214</v>
      </c>
      <c r="G199" s="86"/>
      <c r="H199" s="120"/>
      <c r="I199" s="12"/>
      <c r="J199" s="12"/>
      <c r="K199" s="12"/>
      <c r="L199" s="12"/>
      <c r="M199" s="12"/>
      <c r="N199" s="12"/>
      <c r="O199" s="12"/>
      <c r="P199" s="12"/>
      <c r="Q199" s="12"/>
      <c r="AF199" s="3" t="s">
        <v>74</v>
      </c>
      <c r="AG199" s="3" t="s">
        <v>41</v>
      </c>
    </row>
    <row r="200" spans="1:51" s="11" customFormat="1" ht="201" customHeight="1" x14ac:dyDescent="0.2">
      <c r="A200" s="12"/>
      <c r="B200" s="118"/>
      <c r="C200" s="79" t="s">
        <v>223</v>
      </c>
      <c r="D200" s="79" t="s">
        <v>68</v>
      </c>
      <c r="E200" s="80" t="s">
        <v>224</v>
      </c>
      <c r="F200" s="92" t="s">
        <v>225</v>
      </c>
      <c r="G200" s="82" t="s">
        <v>190</v>
      </c>
      <c r="H200" s="131">
        <v>850</v>
      </c>
      <c r="I200" s="12"/>
      <c r="J200" s="12"/>
      <c r="K200" s="12"/>
      <c r="L200" s="12"/>
      <c r="M200" s="12"/>
      <c r="N200" s="12"/>
      <c r="O200" s="12"/>
      <c r="P200" s="12"/>
      <c r="Q200" s="12"/>
      <c r="AD200" s="88" t="s">
        <v>72</v>
      </c>
      <c r="AF200" s="88" t="s">
        <v>68</v>
      </c>
      <c r="AG200" s="88" t="s">
        <v>41</v>
      </c>
      <c r="AK200" s="3" t="s">
        <v>65</v>
      </c>
      <c r="AQ200" s="89" t="e">
        <f>IF(#REF!="základní",#REF!,0)</f>
        <v>#REF!</v>
      </c>
      <c r="AR200" s="89" t="e">
        <f>IF(#REF!="snížená",#REF!,0)</f>
        <v>#REF!</v>
      </c>
      <c r="AS200" s="89" t="e">
        <f>IF(#REF!="zákl. přenesená",#REF!,0)</f>
        <v>#REF!</v>
      </c>
      <c r="AT200" s="89" t="e">
        <f>IF(#REF!="sníž. přenesená",#REF!,0)</f>
        <v>#REF!</v>
      </c>
      <c r="AU200" s="89" t="e">
        <f>IF(#REF!="nulová",#REF!,0)</f>
        <v>#REF!</v>
      </c>
      <c r="AV200" s="3" t="s">
        <v>5</v>
      </c>
      <c r="AW200" s="89" t="e">
        <f>ROUND(#REF!*H200,2)</f>
        <v>#REF!</v>
      </c>
      <c r="AX200" s="3" t="s">
        <v>72</v>
      </c>
      <c r="AY200" s="88" t="s">
        <v>226</v>
      </c>
    </row>
    <row r="201" spans="1:51" s="11" customFormat="1" ht="124.8" x14ac:dyDescent="0.2">
      <c r="A201" s="12"/>
      <c r="B201" s="118"/>
      <c r="C201" s="86"/>
      <c r="D201" s="132" t="s">
        <v>74</v>
      </c>
      <c r="E201" s="86"/>
      <c r="F201" s="133" t="s">
        <v>214</v>
      </c>
      <c r="G201" s="86"/>
      <c r="H201" s="120"/>
      <c r="I201" s="12"/>
      <c r="J201" s="12"/>
      <c r="K201" s="12"/>
      <c r="L201" s="12"/>
      <c r="M201" s="12"/>
      <c r="N201" s="12"/>
      <c r="O201" s="12"/>
      <c r="P201" s="12"/>
      <c r="Q201" s="12"/>
      <c r="AF201" s="3" t="s">
        <v>74</v>
      </c>
      <c r="AG201" s="3" t="s">
        <v>41</v>
      </c>
    </row>
    <row r="202" spans="1:51" s="11" customFormat="1" ht="78" customHeight="1" x14ac:dyDescent="0.2">
      <c r="A202" s="12"/>
      <c r="B202" s="118"/>
      <c r="C202" s="79" t="s">
        <v>227</v>
      </c>
      <c r="D202" s="79" t="s">
        <v>68</v>
      </c>
      <c r="E202" s="80" t="s">
        <v>228</v>
      </c>
      <c r="F202" s="92" t="s">
        <v>229</v>
      </c>
      <c r="G202" s="82" t="s">
        <v>190</v>
      </c>
      <c r="H202" s="131">
        <v>50</v>
      </c>
      <c r="I202" s="12"/>
      <c r="J202" s="12"/>
      <c r="K202" s="12"/>
      <c r="L202" s="12"/>
      <c r="M202" s="12"/>
      <c r="N202" s="12"/>
      <c r="O202" s="12"/>
      <c r="P202" s="12"/>
      <c r="Q202" s="12"/>
      <c r="AD202" s="88" t="s">
        <v>72</v>
      </c>
      <c r="AF202" s="88" t="s">
        <v>68</v>
      </c>
      <c r="AG202" s="88" t="s">
        <v>41</v>
      </c>
      <c r="AK202" s="3" t="s">
        <v>65</v>
      </c>
      <c r="AQ202" s="89" t="e">
        <f>IF(#REF!="základní",#REF!,0)</f>
        <v>#REF!</v>
      </c>
      <c r="AR202" s="89" t="e">
        <f>IF(#REF!="snížená",#REF!,0)</f>
        <v>#REF!</v>
      </c>
      <c r="AS202" s="89" t="e">
        <f>IF(#REF!="zákl. přenesená",#REF!,0)</f>
        <v>#REF!</v>
      </c>
      <c r="AT202" s="89" t="e">
        <f>IF(#REF!="sníž. přenesená",#REF!,0)</f>
        <v>#REF!</v>
      </c>
      <c r="AU202" s="89" t="e">
        <f>IF(#REF!="nulová",#REF!,0)</f>
        <v>#REF!</v>
      </c>
      <c r="AV202" s="3" t="s">
        <v>5</v>
      </c>
      <c r="AW202" s="89" t="e">
        <f>ROUND(#REF!*H202,2)</f>
        <v>#REF!</v>
      </c>
      <c r="AX202" s="3" t="s">
        <v>72</v>
      </c>
      <c r="AY202" s="88" t="s">
        <v>230</v>
      </c>
    </row>
    <row r="203" spans="1:51" s="11" customFormat="1" ht="48" x14ac:dyDescent="0.2">
      <c r="A203" s="12"/>
      <c r="B203" s="118"/>
      <c r="C203" s="86"/>
      <c r="D203" s="132" t="s">
        <v>74</v>
      </c>
      <c r="E203" s="86"/>
      <c r="F203" s="133" t="s">
        <v>231</v>
      </c>
      <c r="G203" s="86"/>
      <c r="H203" s="120"/>
      <c r="I203" s="12"/>
      <c r="J203" s="12"/>
      <c r="K203" s="12"/>
      <c r="L203" s="12"/>
      <c r="M203" s="12"/>
      <c r="N203" s="12"/>
      <c r="O203" s="12"/>
      <c r="P203" s="12"/>
      <c r="Q203" s="12"/>
      <c r="AF203" s="3" t="s">
        <v>74</v>
      </c>
      <c r="AG203" s="3" t="s">
        <v>41</v>
      </c>
    </row>
    <row r="204" spans="1:51" s="11" customFormat="1" ht="78" customHeight="1" x14ac:dyDescent="0.2">
      <c r="A204" s="12"/>
      <c r="B204" s="118"/>
      <c r="C204" s="79" t="s">
        <v>232</v>
      </c>
      <c r="D204" s="79" t="s">
        <v>68</v>
      </c>
      <c r="E204" s="80" t="s">
        <v>233</v>
      </c>
      <c r="F204" s="92" t="s">
        <v>234</v>
      </c>
      <c r="G204" s="82" t="s">
        <v>190</v>
      </c>
      <c r="H204" s="131">
        <v>50</v>
      </c>
      <c r="I204" s="12"/>
      <c r="J204" s="12"/>
      <c r="K204" s="12"/>
      <c r="L204" s="12"/>
      <c r="M204" s="12"/>
      <c r="N204" s="12"/>
      <c r="O204" s="12"/>
      <c r="P204" s="12"/>
      <c r="Q204" s="12"/>
      <c r="AD204" s="88" t="s">
        <v>72</v>
      </c>
      <c r="AF204" s="88" t="s">
        <v>68</v>
      </c>
      <c r="AG204" s="88" t="s">
        <v>41</v>
      </c>
      <c r="AK204" s="3" t="s">
        <v>65</v>
      </c>
      <c r="AQ204" s="89" t="e">
        <f>IF(#REF!="základní",#REF!,0)</f>
        <v>#REF!</v>
      </c>
      <c r="AR204" s="89" t="e">
        <f>IF(#REF!="snížená",#REF!,0)</f>
        <v>#REF!</v>
      </c>
      <c r="AS204" s="89" t="e">
        <f>IF(#REF!="zákl. přenesená",#REF!,0)</f>
        <v>#REF!</v>
      </c>
      <c r="AT204" s="89" t="e">
        <f>IF(#REF!="sníž. přenesená",#REF!,0)</f>
        <v>#REF!</v>
      </c>
      <c r="AU204" s="89" t="e">
        <f>IF(#REF!="nulová",#REF!,0)</f>
        <v>#REF!</v>
      </c>
      <c r="AV204" s="3" t="s">
        <v>5</v>
      </c>
      <c r="AW204" s="89" t="e">
        <f>ROUND(#REF!*H204,2)</f>
        <v>#REF!</v>
      </c>
      <c r="AX204" s="3" t="s">
        <v>72</v>
      </c>
      <c r="AY204" s="88" t="s">
        <v>235</v>
      </c>
    </row>
    <row r="205" spans="1:51" s="11" customFormat="1" ht="48" x14ac:dyDescent="0.2">
      <c r="A205" s="12"/>
      <c r="B205" s="118"/>
      <c r="C205" s="86"/>
      <c r="D205" s="132" t="s">
        <v>74</v>
      </c>
      <c r="E205" s="86"/>
      <c r="F205" s="133" t="s">
        <v>231</v>
      </c>
      <c r="G205" s="86"/>
      <c r="H205" s="120"/>
      <c r="I205" s="12"/>
      <c r="J205" s="12"/>
      <c r="K205" s="12"/>
      <c r="L205" s="12"/>
      <c r="M205" s="12"/>
      <c r="N205" s="12"/>
      <c r="O205" s="12"/>
      <c r="P205" s="12"/>
      <c r="Q205" s="12"/>
      <c r="AF205" s="3" t="s">
        <v>74</v>
      </c>
      <c r="AG205" s="3" t="s">
        <v>41</v>
      </c>
    </row>
    <row r="206" spans="1:51" s="11" customFormat="1" ht="90" customHeight="1" x14ac:dyDescent="0.2">
      <c r="A206" s="12"/>
      <c r="B206" s="118"/>
      <c r="C206" s="79" t="s">
        <v>236</v>
      </c>
      <c r="D206" s="79" t="s">
        <v>68</v>
      </c>
      <c r="E206" s="80" t="s">
        <v>237</v>
      </c>
      <c r="F206" s="92" t="s">
        <v>238</v>
      </c>
      <c r="G206" s="82" t="s">
        <v>190</v>
      </c>
      <c r="H206" s="131">
        <v>50</v>
      </c>
      <c r="I206" s="12"/>
      <c r="J206" s="12"/>
      <c r="K206" s="12"/>
      <c r="L206" s="12"/>
      <c r="M206" s="12"/>
      <c r="N206" s="12"/>
      <c r="O206" s="12"/>
      <c r="P206" s="12"/>
      <c r="Q206" s="12"/>
      <c r="AD206" s="88" t="s">
        <v>72</v>
      </c>
      <c r="AF206" s="88" t="s">
        <v>68</v>
      </c>
      <c r="AG206" s="88" t="s">
        <v>41</v>
      </c>
      <c r="AK206" s="3" t="s">
        <v>65</v>
      </c>
      <c r="AQ206" s="89" t="e">
        <f>IF(#REF!="základní",#REF!,0)</f>
        <v>#REF!</v>
      </c>
      <c r="AR206" s="89" t="e">
        <f>IF(#REF!="snížená",#REF!,0)</f>
        <v>#REF!</v>
      </c>
      <c r="AS206" s="89" t="e">
        <f>IF(#REF!="zákl. přenesená",#REF!,0)</f>
        <v>#REF!</v>
      </c>
      <c r="AT206" s="89" t="e">
        <f>IF(#REF!="sníž. přenesená",#REF!,0)</f>
        <v>#REF!</v>
      </c>
      <c r="AU206" s="89" t="e">
        <f>IF(#REF!="nulová",#REF!,0)</f>
        <v>#REF!</v>
      </c>
      <c r="AV206" s="3" t="s">
        <v>5</v>
      </c>
      <c r="AW206" s="89" t="e">
        <f>ROUND(#REF!*H206,2)</f>
        <v>#REF!</v>
      </c>
      <c r="AX206" s="3" t="s">
        <v>72</v>
      </c>
      <c r="AY206" s="88" t="s">
        <v>239</v>
      </c>
    </row>
    <row r="207" spans="1:51" s="11" customFormat="1" ht="67.2" x14ac:dyDescent="0.2">
      <c r="A207" s="12"/>
      <c r="B207" s="118"/>
      <c r="C207" s="86"/>
      <c r="D207" s="132" t="s">
        <v>74</v>
      </c>
      <c r="E207" s="86"/>
      <c r="F207" s="133" t="s">
        <v>240</v>
      </c>
      <c r="G207" s="86"/>
      <c r="H207" s="120"/>
      <c r="I207" s="12"/>
      <c r="J207" s="12"/>
      <c r="K207" s="12"/>
      <c r="L207" s="12"/>
      <c r="M207" s="12"/>
      <c r="N207" s="12"/>
      <c r="O207" s="12"/>
      <c r="P207" s="12"/>
      <c r="Q207" s="12"/>
      <c r="AF207" s="3" t="s">
        <v>74</v>
      </c>
      <c r="AG207" s="3" t="s">
        <v>41</v>
      </c>
    </row>
    <row r="208" spans="1:51" s="11" customFormat="1" ht="49.05" customHeight="1" x14ac:dyDescent="0.2">
      <c r="A208" s="12"/>
      <c r="B208" s="118"/>
      <c r="C208" s="79" t="s">
        <v>241</v>
      </c>
      <c r="D208" s="79" t="s">
        <v>68</v>
      </c>
      <c r="E208" s="80" t="s">
        <v>242</v>
      </c>
      <c r="F208" s="92" t="s">
        <v>243</v>
      </c>
      <c r="G208" s="82" t="s">
        <v>80</v>
      </c>
      <c r="H208" s="131">
        <v>350</v>
      </c>
      <c r="I208" s="12"/>
      <c r="J208" s="12"/>
      <c r="K208" s="12"/>
      <c r="L208" s="12"/>
      <c r="M208" s="12"/>
      <c r="N208" s="12"/>
      <c r="O208" s="12"/>
      <c r="P208" s="12"/>
      <c r="Q208" s="12"/>
      <c r="AD208" s="88" t="s">
        <v>72</v>
      </c>
      <c r="AF208" s="88" t="s">
        <v>68</v>
      </c>
      <c r="AG208" s="88" t="s">
        <v>41</v>
      </c>
      <c r="AK208" s="3" t="s">
        <v>65</v>
      </c>
      <c r="AQ208" s="89" t="e">
        <f>IF(#REF!="základní",#REF!,0)</f>
        <v>#REF!</v>
      </c>
      <c r="AR208" s="89" t="e">
        <f>IF(#REF!="snížená",#REF!,0)</f>
        <v>#REF!</v>
      </c>
      <c r="AS208" s="89" t="e">
        <f>IF(#REF!="zákl. přenesená",#REF!,0)</f>
        <v>#REF!</v>
      </c>
      <c r="AT208" s="89" t="e">
        <f>IF(#REF!="sníž. přenesená",#REF!,0)</f>
        <v>#REF!</v>
      </c>
      <c r="AU208" s="89" t="e">
        <f>IF(#REF!="nulová",#REF!,0)</f>
        <v>#REF!</v>
      </c>
      <c r="AV208" s="3" t="s">
        <v>5</v>
      </c>
      <c r="AW208" s="89" t="e">
        <f>ROUND(#REF!*H208,2)</f>
        <v>#REF!</v>
      </c>
      <c r="AX208" s="3" t="s">
        <v>72</v>
      </c>
      <c r="AY208" s="88" t="s">
        <v>244</v>
      </c>
    </row>
    <row r="209" spans="1:51" s="11" customFormat="1" ht="28.8" x14ac:dyDescent="0.2">
      <c r="A209" s="12"/>
      <c r="B209" s="118"/>
      <c r="C209" s="86"/>
      <c r="D209" s="132" t="s">
        <v>74</v>
      </c>
      <c r="E209" s="86"/>
      <c r="F209" s="133" t="s">
        <v>245</v>
      </c>
      <c r="G209" s="86"/>
      <c r="H209" s="120"/>
      <c r="I209" s="12"/>
      <c r="J209" s="12"/>
      <c r="K209" s="12"/>
      <c r="L209" s="12"/>
      <c r="M209" s="12"/>
      <c r="N209" s="12"/>
      <c r="O209" s="12"/>
      <c r="P209" s="12"/>
      <c r="Q209" s="12"/>
      <c r="AF209" s="3" t="s">
        <v>74</v>
      </c>
      <c r="AG209" s="3" t="s">
        <v>41</v>
      </c>
    </row>
    <row r="210" spans="1:51" s="11" customFormat="1" ht="49.05" customHeight="1" x14ac:dyDescent="0.2">
      <c r="A210" s="12"/>
      <c r="B210" s="118"/>
      <c r="C210" s="79" t="s">
        <v>246</v>
      </c>
      <c r="D210" s="79" t="s">
        <v>68</v>
      </c>
      <c r="E210" s="80" t="s">
        <v>247</v>
      </c>
      <c r="F210" s="92" t="s">
        <v>248</v>
      </c>
      <c r="G210" s="82" t="s">
        <v>80</v>
      </c>
      <c r="H210" s="131">
        <v>350</v>
      </c>
      <c r="I210" s="12"/>
      <c r="J210" s="12"/>
      <c r="K210" s="12"/>
      <c r="L210" s="12"/>
      <c r="M210" s="12"/>
      <c r="N210" s="12"/>
      <c r="O210" s="12"/>
      <c r="P210" s="12"/>
      <c r="Q210" s="12"/>
      <c r="AD210" s="88" t="s">
        <v>72</v>
      </c>
      <c r="AF210" s="88" t="s">
        <v>68</v>
      </c>
      <c r="AG210" s="88" t="s">
        <v>41</v>
      </c>
      <c r="AK210" s="3" t="s">
        <v>65</v>
      </c>
      <c r="AQ210" s="89" t="e">
        <f>IF(#REF!="základní",#REF!,0)</f>
        <v>#REF!</v>
      </c>
      <c r="AR210" s="89" t="e">
        <f>IF(#REF!="snížená",#REF!,0)</f>
        <v>#REF!</v>
      </c>
      <c r="AS210" s="89" t="e">
        <f>IF(#REF!="zákl. přenesená",#REF!,0)</f>
        <v>#REF!</v>
      </c>
      <c r="AT210" s="89" t="e">
        <f>IF(#REF!="sníž. přenesená",#REF!,0)</f>
        <v>#REF!</v>
      </c>
      <c r="AU210" s="89" t="e">
        <f>IF(#REF!="nulová",#REF!,0)</f>
        <v>#REF!</v>
      </c>
      <c r="AV210" s="3" t="s">
        <v>5</v>
      </c>
      <c r="AW210" s="89" t="e">
        <f>ROUND(#REF!*H210,2)</f>
        <v>#REF!</v>
      </c>
      <c r="AX210" s="3" t="s">
        <v>72</v>
      </c>
      <c r="AY210" s="88" t="s">
        <v>249</v>
      </c>
    </row>
    <row r="211" spans="1:51" s="11" customFormat="1" ht="38.4" x14ac:dyDescent="0.2">
      <c r="A211" s="12"/>
      <c r="B211" s="118"/>
      <c r="C211" s="86"/>
      <c r="D211" s="132" t="s">
        <v>74</v>
      </c>
      <c r="E211" s="86"/>
      <c r="F211" s="133" t="s">
        <v>250</v>
      </c>
      <c r="G211" s="86"/>
      <c r="H211" s="120"/>
      <c r="I211" s="12"/>
      <c r="J211" s="12"/>
      <c r="K211" s="12"/>
      <c r="L211" s="12"/>
      <c r="M211" s="12"/>
      <c r="N211" s="12"/>
      <c r="O211" s="12"/>
      <c r="P211" s="12"/>
      <c r="Q211" s="12"/>
      <c r="AF211" s="3" t="s">
        <v>74</v>
      </c>
      <c r="AG211" s="3" t="s">
        <v>41</v>
      </c>
    </row>
    <row r="212" spans="1:51" s="11" customFormat="1" ht="134.25" customHeight="1" x14ac:dyDescent="0.2">
      <c r="A212" s="12"/>
      <c r="B212" s="118"/>
      <c r="C212" s="79" t="s">
        <v>251</v>
      </c>
      <c r="D212" s="79" t="s">
        <v>68</v>
      </c>
      <c r="E212" s="80" t="s">
        <v>252</v>
      </c>
      <c r="F212" s="92" t="s">
        <v>253</v>
      </c>
      <c r="G212" s="82" t="s">
        <v>86</v>
      </c>
      <c r="H212" s="131">
        <v>250</v>
      </c>
      <c r="I212" s="12"/>
      <c r="J212" s="12"/>
      <c r="K212" s="12"/>
      <c r="L212" s="12"/>
      <c r="M212" s="12"/>
      <c r="N212" s="12"/>
      <c r="O212" s="12"/>
      <c r="P212" s="12"/>
      <c r="Q212" s="12"/>
      <c r="AD212" s="88" t="s">
        <v>72</v>
      </c>
      <c r="AF212" s="88" t="s">
        <v>68</v>
      </c>
      <c r="AG212" s="88" t="s">
        <v>41</v>
      </c>
      <c r="AK212" s="3" t="s">
        <v>65</v>
      </c>
      <c r="AQ212" s="89" t="e">
        <f>IF(#REF!="základní",#REF!,0)</f>
        <v>#REF!</v>
      </c>
      <c r="AR212" s="89" t="e">
        <f>IF(#REF!="snížená",#REF!,0)</f>
        <v>#REF!</v>
      </c>
      <c r="AS212" s="89" t="e">
        <f>IF(#REF!="zákl. přenesená",#REF!,0)</f>
        <v>#REF!</v>
      </c>
      <c r="AT212" s="89" t="e">
        <f>IF(#REF!="sníž. přenesená",#REF!,0)</f>
        <v>#REF!</v>
      </c>
      <c r="AU212" s="89" t="e">
        <f>IF(#REF!="nulová",#REF!,0)</f>
        <v>#REF!</v>
      </c>
      <c r="AV212" s="3" t="s">
        <v>5</v>
      </c>
      <c r="AW212" s="89" t="e">
        <f>ROUND(#REF!*H212,2)</f>
        <v>#REF!</v>
      </c>
      <c r="AX212" s="3" t="s">
        <v>72</v>
      </c>
      <c r="AY212" s="88" t="s">
        <v>254</v>
      </c>
    </row>
    <row r="213" spans="1:51" s="11" customFormat="1" ht="86.4" x14ac:dyDescent="0.2">
      <c r="A213" s="12"/>
      <c r="B213" s="118"/>
      <c r="C213" s="86"/>
      <c r="D213" s="132" t="s">
        <v>74</v>
      </c>
      <c r="E213" s="86"/>
      <c r="F213" s="133" t="s">
        <v>255</v>
      </c>
      <c r="G213" s="86"/>
      <c r="H213" s="120"/>
      <c r="I213" s="12"/>
      <c r="J213" s="12"/>
      <c r="K213" s="12"/>
      <c r="L213" s="12"/>
      <c r="M213" s="12"/>
      <c r="N213" s="12"/>
      <c r="O213" s="12"/>
      <c r="P213" s="12"/>
      <c r="Q213" s="12"/>
      <c r="AF213" s="3" t="s">
        <v>74</v>
      </c>
      <c r="AG213" s="3" t="s">
        <v>41</v>
      </c>
    </row>
    <row r="214" spans="1:51" s="11" customFormat="1" ht="134.25" customHeight="1" x14ac:dyDescent="0.2">
      <c r="A214" s="12"/>
      <c r="B214" s="118"/>
      <c r="C214" s="79" t="s">
        <v>256</v>
      </c>
      <c r="D214" s="79" t="s">
        <v>68</v>
      </c>
      <c r="E214" s="80" t="s">
        <v>257</v>
      </c>
      <c r="F214" s="92" t="s">
        <v>258</v>
      </c>
      <c r="G214" s="82" t="s">
        <v>86</v>
      </c>
      <c r="H214" s="131">
        <v>250</v>
      </c>
      <c r="I214" s="12"/>
      <c r="J214" s="12"/>
      <c r="K214" s="12"/>
      <c r="L214" s="12"/>
      <c r="M214" s="12"/>
      <c r="N214" s="12"/>
      <c r="O214" s="12"/>
      <c r="P214" s="12"/>
      <c r="Q214" s="12"/>
      <c r="AD214" s="88" t="s">
        <v>72</v>
      </c>
      <c r="AF214" s="88" t="s">
        <v>68</v>
      </c>
      <c r="AG214" s="88" t="s">
        <v>41</v>
      </c>
      <c r="AK214" s="3" t="s">
        <v>65</v>
      </c>
      <c r="AQ214" s="89" t="e">
        <f>IF(#REF!="základní",#REF!,0)</f>
        <v>#REF!</v>
      </c>
      <c r="AR214" s="89" t="e">
        <f>IF(#REF!="snížená",#REF!,0)</f>
        <v>#REF!</v>
      </c>
      <c r="AS214" s="89" t="e">
        <f>IF(#REF!="zákl. přenesená",#REF!,0)</f>
        <v>#REF!</v>
      </c>
      <c r="AT214" s="89" t="e">
        <f>IF(#REF!="sníž. přenesená",#REF!,0)</f>
        <v>#REF!</v>
      </c>
      <c r="AU214" s="89" t="e">
        <f>IF(#REF!="nulová",#REF!,0)</f>
        <v>#REF!</v>
      </c>
      <c r="AV214" s="3" t="s">
        <v>5</v>
      </c>
      <c r="AW214" s="89" t="e">
        <f>ROUND(#REF!*H214,2)</f>
        <v>#REF!</v>
      </c>
      <c r="AX214" s="3" t="s">
        <v>72</v>
      </c>
      <c r="AY214" s="88" t="s">
        <v>259</v>
      </c>
    </row>
    <row r="215" spans="1:51" s="11" customFormat="1" ht="86.4" x14ac:dyDescent="0.2">
      <c r="A215" s="12"/>
      <c r="B215" s="118"/>
      <c r="C215" s="86"/>
      <c r="D215" s="132" t="s">
        <v>74</v>
      </c>
      <c r="E215" s="86"/>
      <c r="F215" s="133" t="s">
        <v>255</v>
      </c>
      <c r="G215" s="86"/>
      <c r="H215" s="120"/>
      <c r="I215" s="12"/>
      <c r="J215" s="12"/>
      <c r="K215" s="12"/>
      <c r="L215" s="12"/>
      <c r="M215" s="12"/>
      <c r="N215" s="12"/>
      <c r="O215" s="12"/>
      <c r="P215" s="12"/>
      <c r="Q215" s="12"/>
      <c r="AF215" s="3" t="s">
        <v>74</v>
      </c>
      <c r="AG215" s="3" t="s">
        <v>41</v>
      </c>
    </row>
    <row r="216" spans="1:51" s="11" customFormat="1" ht="145.5" customHeight="1" x14ac:dyDescent="0.2">
      <c r="A216" s="12"/>
      <c r="B216" s="118"/>
      <c r="C216" s="79" t="s">
        <v>260</v>
      </c>
      <c r="D216" s="79" t="s">
        <v>68</v>
      </c>
      <c r="E216" s="80" t="s">
        <v>261</v>
      </c>
      <c r="F216" s="92" t="s">
        <v>262</v>
      </c>
      <c r="G216" s="82" t="s">
        <v>86</v>
      </c>
      <c r="H216" s="131">
        <v>250</v>
      </c>
      <c r="I216" s="12"/>
      <c r="J216" s="12"/>
      <c r="K216" s="12"/>
      <c r="L216" s="12"/>
      <c r="M216" s="12"/>
      <c r="N216" s="12"/>
      <c r="O216" s="12"/>
      <c r="P216" s="12"/>
      <c r="Q216" s="12"/>
      <c r="AD216" s="88" t="s">
        <v>72</v>
      </c>
      <c r="AF216" s="88" t="s">
        <v>68</v>
      </c>
      <c r="AG216" s="88" t="s">
        <v>41</v>
      </c>
      <c r="AK216" s="3" t="s">
        <v>65</v>
      </c>
      <c r="AQ216" s="89" t="e">
        <f>IF(#REF!="základní",#REF!,0)</f>
        <v>#REF!</v>
      </c>
      <c r="AR216" s="89" t="e">
        <f>IF(#REF!="snížená",#REF!,0)</f>
        <v>#REF!</v>
      </c>
      <c r="AS216" s="89" t="e">
        <f>IF(#REF!="zákl. přenesená",#REF!,0)</f>
        <v>#REF!</v>
      </c>
      <c r="AT216" s="89" t="e">
        <f>IF(#REF!="sníž. přenesená",#REF!,0)</f>
        <v>#REF!</v>
      </c>
      <c r="AU216" s="89" t="e">
        <f>IF(#REF!="nulová",#REF!,0)</f>
        <v>#REF!</v>
      </c>
      <c r="AV216" s="3" t="s">
        <v>5</v>
      </c>
      <c r="AW216" s="89" t="e">
        <f>ROUND(#REF!*H216,2)</f>
        <v>#REF!</v>
      </c>
      <c r="AX216" s="3" t="s">
        <v>72</v>
      </c>
      <c r="AY216" s="88" t="s">
        <v>263</v>
      </c>
    </row>
    <row r="217" spans="1:51" s="11" customFormat="1" ht="86.4" x14ac:dyDescent="0.2">
      <c r="A217" s="12"/>
      <c r="B217" s="118"/>
      <c r="C217" s="86"/>
      <c r="D217" s="132" t="s">
        <v>74</v>
      </c>
      <c r="E217" s="86"/>
      <c r="F217" s="133" t="s">
        <v>255</v>
      </c>
      <c r="G217" s="86"/>
      <c r="H217" s="120"/>
      <c r="I217" s="12"/>
      <c r="J217" s="12"/>
      <c r="K217" s="12"/>
      <c r="L217" s="12"/>
      <c r="M217" s="12"/>
      <c r="N217" s="12"/>
      <c r="O217" s="12"/>
      <c r="P217" s="12"/>
      <c r="Q217" s="12"/>
      <c r="AF217" s="3" t="s">
        <v>74</v>
      </c>
      <c r="AG217" s="3" t="s">
        <v>41</v>
      </c>
    </row>
    <row r="218" spans="1:51" s="11" customFormat="1" ht="145.5" customHeight="1" x14ac:dyDescent="0.2">
      <c r="A218" s="12"/>
      <c r="B218" s="118"/>
      <c r="C218" s="79" t="s">
        <v>264</v>
      </c>
      <c r="D218" s="79" t="s">
        <v>68</v>
      </c>
      <c r="E218" s="80" t="s">
        <v>265</v>
      </c>
      <c r="F218" s="92" t="s">
        <v>266</v>
      </c>
      <c r="G218" s="82" t="s">
        <v>86</v>
      </c>
      <c r="H218" s="131">
        <v>250</v>
      </c>
      <c r="I218" s="12"/>
      <c r="J218" s="12"/>
      <c r="K218" s="12"/>
      <c r="L218" s="12"/>
      <c r="M218" s="12"/>
      <c r="N218" s="12"/>
      <c r="O218" s="12"/>
      <c r="P218" s="12"/>
      <c r="Q218" s="12"/>
      <c r="AD218" s="88" t="s">
        <v>72</v>
      </c>
      <c r="AF218" s="88" t="s">
        <v>68</v>
      </c>
      <c r="AG218" s="88" t="s">
        <v>41</v>
      </c>
      <c r="AK218" s="3" t="s">
        <v>65</v>
      </c>
      <c r="AQ218" s="89" t="e">
        <f>IF(#REF!="základní",#REF!,0)</f>
        <v>#REF!</v>
      </c>
      <c r="AR218" s="89" t="e">
        <f>IF(#REF!="snížená",#REF!,0)</f>
        <v>#REF!</v>
      </c>
      <c r="AS218" s="89" t="e">
        <f>IF(#REF!="zákl. přenesená",#REF!,0)</f>
        <v>#REF!</v>
      </c>
      <c r="AT218" s="89" t="e">
        <f>IF(#REF!="sníž. přenesená",#REF!,0)</f>
        <v>#REF!</v>
      </c>
      <c r="AU218" s="89" t="e">
        <f>IF(#REF!="nulová",#REF!,0)</f>
        <v>#REF!</v>
      </c>
      <c r="AV218" s="3" t="s">
        <v>5</v>
      </c>
      <c r="AW218" s="89" t="e">
        <f>ROUND(#REF!*H218,2)</f>
        <v>#REF!</v>
      </c>
      <c r="AX218" s="3" t="s">
        <v>72</v>
      </c>
      <c r="AY218" s="88" t="s">
        <v>267</v>
      </c>
    </row>
    <row r="219" spans="1:51" s="11" customFormat="1" ht="86.4" x14ac:dyDescent="0.2">
      <c r="A219" s="12"/>
      <c r="B219" s="118"/>
      <c r="C219" s="86"/>
      <c r="D219" s="132" t="s">
        <v>74</v>
      </c>
      <c r="E219" s="86"/>
      <c r="F219" s="133" t="s">
        <v>255</v>
      </c>
      <c r="G219" s="86"/>
      <c r="H219" s="120"/>
      <c r="I219" s="12"/>
      <c r="J219" s="12"/>
      <c r="K219" s="12"/>
      <c r="L219" s="12"/>
      <c r="M219" s="12"/>
      <c r="N219" s="12"/>
      <c r="O219" s="12"/>
      <c r="P219" s="12"/>
      <c r="Q219" s="12"/>
      <c r="AF219" s="3" t="s">
        <v>74</v>
      </c>
      <c r="AG219" s="3" t="s">
        <v>41</v>
      </c>
    </row>
    <row r="220" spans="1:51" s="11" customFormat="1" ht="234.75" customHeight="1" x14ac:dyDescent="0.2">
      <c r="A220" s="12"/>
      <c r="B220" s="118"/>
      <c r="C220" s="79" t="s">
        <v>268</v>
      </c>
      <c r="D220" s="79" t="s">
        <v>68</v>
      </c>
      <c r="E220" s="80" t="s">
        <v>269</v>
      </c>
      <c r="F220" s="92" t="s">
        <v>270</v>
      </c>
      <c r="G220" s="82" t="s">
        <v>71</v>
      </c>
      <c r="H220" s="131">
        <v>8</v>
      </c>
      <c r="I220" s="12"/>
      <c r="J220" s="12"/>
      <c r="K220" s="12"/>
      <c r="L220" s="12"/>
      <c r="M220" s="12"/>
      <c r="N220" s="12"/>
      <c r="O220" s="12"/>
      <c r="P220" s="12"/>
      <c r="Q220" s="12"/>
      <c r="AD220" s="88" t="s">
        <v>72</v>
      </c>
      <c r="AF220" s="88" t="s">
        <v>68</v>
      </c>
      <c r="AG220" s="88" t="s">
        <v>41</v>
      </c>
      <c r="AK220" s="3" t="s">
        <v>65</v>
      </c>
      <c r="AQ220" s="89" t="e">
        <f>IF(#REF!="základní",#REF!,0)</f>
        <v>#REF!</v>
      </c>
      <c r="AR220" s="89" t="e">
        <f>IF(#REF!="snížená",#REF!,0)</f>
        <v>#REF!</v>
      </c>
      <c r="AS220" s="89" t="e">
        <f>IF(#REF!="zákl. přenesená",#REF!,0)</f>
        <v>#REF!</v>
      </c>
      <c r="AT220" s="89" t="e">
        <f>IF(#REF!="sníž. přenesená",#REF!,0)</f>
        <v>#REF!</v>
      </c>
      <c r="AU220" s="89" t="e">
        <f>IF(#REF!="nulová",#REF!,0)</f>
        <v>#REF!</v>
      </c>
      <c r="AV220" s="3" t="s">
        <v>5</v>
      </c>
      <c r="AW220" s="89" t="e">
        <f>ROUND(#REF!*H220,2)</f>
        <v>#REF!</v>
      </c>
      <c r="AX220" s="3" t="s">
        <v>72</v>
      </c>
      <c r="AY220" s="88" t="s">
        <v>271</v>
      </c>
    </row>
    <row r="221" spans="1:51" s="11" customFormat="1" ht="153.6" x14ac:dyDescent="0.2">
      <c r="A221" s="12"/>
      <c r="B221" s="118"/>
      <c r="C221" s="86"/>
      <c r="D221" s="132" t="s">
        <v>74</v>
      </c>
      <c r="E221" s="86"/>
      <c r="F221" s="133" t="s">
        <v>272</v>
      </c>
      <c r="G221" s="86"/>
      <c r="H221" s="120"/>
      <c r="I221" s="12"/>
      <c r="J221" s="12"/>
      <c r="K221" s="12"/>
      <c r="L221" s="12"/>
      <c r="M221" s="12"/>
      <c r="N221" s="12"/>
      <c r="O221" s="12"/>
      <c r="P221" s="12"/>
      <c r="Q221" s="12"/>
      <c r="AF221" s="3" t="s">
        <v>74</v>
      </c>
      <c r="AG221" s="3" t="s">
        <v>41</v>
      </c>
    </row>
    <row r="222" spans="1:51" s="11" customFormat="1" ht="76.349999999999994" customHeight="1" x14ac:dyDescent="0.2">
      <c r="A222" s="12"/>
      <c r="B222" s="118"/>
      <c r="C222" s="79" t="s">
        <v>273</v>
      </c>
      <c r="D222" s="79" t="s">
        <v>68</v>
      </c>
      <c r="E222" s="80" t="s">
        <v>274</v>
      </c>
      <c r="F222" s="92" t="s">
        <v>275</v>
      </c>
      <c r="G222" s="82" t="s">
        <v>190</v>
      </c>
      <c r="H222" s="131">
        <v>150</v>
      </c>
      <c r="I222" s="12"/>
      <c r="J222" s="12"/>
      <c r="K222" s="12"/>
      <c r="L222" s="12"/>
      <c r="M222" s="12"/>
      <c r="N222" s="12"/>
      <c r="O222" s="12"/>
      <c r="P222" s="12"/>
      <c r="Q222" s="12"/>
      <c r="AD222" s="88" t="s">
        <v>72</v>
      </c>
      <c r="AF222" s="88" t="s">
        <v>68</v>
      </c>
      <c r="AG222" s="88" t="s">
        <v>41</v>
      </c>
      <c r="AK222" s="3" t="s">
        <v>65</v>
      </c>
      <c r="AQ222" s="89" t="e">
        <f>IF(#REF!="základní",#REF!,0)</f>
        <v>#REF!</v>
      </c>
      <c r="AR222" s="89" t="e">
        <f>IF(#REF!="snížená",#REF!,0)</f>
        <v>#REF!</v>
      </c>
      <c r="AS222" s="89" t="e">
        <f>IF(#REF!="zákl. přenesená",#REF!,0)</f>
        <v>#REF!</v>
      </c>
      <c r="AT222" s="89" t="e">
        <f>IF(#REF!="sníž. přenesená",#REF!,0)</f>
        <v>#REF!</v>
      </c>
      <c r="AU222" s="89" t="e">
        <f>IF(#REF!="nulová",#REF!,0)</f>
        <v>#REF!</v>
      </c>
      <c r="AV222" s="3" t="s">
        <v>5</v>
      </c>
      <c r="AW222" s="89" t="e">
        <f>ROUND(#REF!*H222,2)</f>
        <v>#REF!</v>
      </c>
      <c r="AX222" s="3" t="s">
        <v>72</v>
      </c>
      <c r="AY222" s="88" t="s">
        <v>276</v>
      </c>
    </row>
    <row r="223" spans="1:51" s="11" customFormat="1" ht="48" x14ac:dyDescent="0.2">
      <c r="A223" s="12"/>
      <c r="B223" s="118"/>
      <c r="C223" s="86"/>
      <c r="D223" s="132" t="s">
        <v>74</v>
      </c>
      <c r="E223" s="86"/>
      <c r="F223" s="133" t="s">
        <v>277</v>
      </c>
      <c r="G223" s="86"/>
      <c r="H223" s="120"/>
      <c r="I223" s="12"/>
      <c r="J223" s="12"/>
      <c r="K223" s="12"/>
      <c r="L223" s="12"/>
      <c r="M223" s="12"/>
      <c r="N223" s="12"/>
      <c r="O223" s="12"/>
      <c r="P223" s="12"/>
      <c r="Q223" s="12"/>
      <c r="AF223" s="3" t="s">
        <v>74</v>
      </c>
      <c r="AG223" s="3" t="s">
        <v>41</v>
      </c>
    </row>
    <row r="224" spans="1:51" s="11" customFormat="1" ht="76.349999999999994" customHeight="1" x14ac:dyDescent="0.2">
      <c r="A224" s="12"/>
      <c r="B224" s="118"/>
      <c r="C224" s="79" t="s">
        <v>278</v>
      </c>
      <c r="D224" s="79" t="s">
        <v>68</v>
      </c>
      <c r="E224" s="80" t="s">
        <v>279</v>
      </c>
      <c r="F224" s="92" t="s">
        <v>280</v>
      </c>
      <c r="G224" s="82" t="s">
        <v>190</v>
      </c>
      <c r="H224" s="131">
        <v>300</v>
      </c>
      <c r="I224" s="12"/>
      <c r="J224" s="12"/>
      <c r="K224" s="12"/>
      <c r="L224" s="12"/>
      <c r="M224" s="12"/>
      <c r="N224" s="12"/>
      <c r="O224" s="12"/>
      <c r="P224" s="12"/>
      <c r="Q224" s="12"/>
      <c r="AD224" s="88" t="s">
        <v>72</v>
      </c>
      <c r="AF224" s="88" t="s">
        <v>68</v>
      </c>
      <c r="AG224" s="88" t="s">
        <v>41</v>
      </c>
      <c r="AK224" s="3" t="s">
        <v>65</v>
      </c>
      <c r="AQ224" s="89" t="e">
        <f>IF(#REF!="základní",#REF!,0)</f>
        <v>#REF!</v>
      </c>
      <c r="AR224" s="89" t="e">
        <f>IF(#REF!="snížená",#REF!,0)</f>
        <v>#REF!</v>
      </c>
      <c r="AS224" s="89" t="e">
        <f>IF(#REF!="zákl. přenesená",#REF!,0)</f>
        <v>#REF!</v>
      </c>
      <c r="AT224" s="89" t="e">
        <f>IF(#REF!="sníž. přenesená",#REF!,0)</f>
        <v>#REF!</v>
      </c>
      <c r="AU224" s="89" t="e">
        <f>IF(#REF!="nulová",#REF!,0)</f>
        <v>#REF!</v>
      </c>
      <c r="AV224" s="3" t="s">
        <v>5</v>
      </c>
      <c r="AW224" s="89" t="e">
        <f>ROUND(#REF!*H224,2)</f>
        <v>#REF!</v>
      </c>
      <c r="AX224" s="3" t="s">
        <v>72</v>
      </c>
      <c r="AY224" s="88" t="s">
        <v>281</v>
      </c>
    </row>
    <row r="225" spans="1:51" s="11" customFormat="1" ht="48" x14ac:dyDescent="0.2">
      <c r="A225" s="12"/>
      <c r="B225" s="118"/>
      <c r="C225" s="86"/>
      <c r="D225" s="132" t="s">
        <v>74</v>
      </c>
      <c r="E225" s="86"/>
      <c r="F225" s="133" t="s">
        <v>277</v>
      </c>
      <c r="G225" s="86"/>
      <c r="H225" s="120"/>
      <c r="I225" s="12"/>
      <c r="J225" s="12"/>
      <c r="K225" s="12"/>
      <c r="L225" s="12"/>
      <c r="M225" s="12"/>
      <c r="N225" s="12"/>
      <c r="O225" s="12"/>
      <c r="P225" s="12"/>
      <c r="Q225" s="12"/>
      <c r="AF225" s="3" t="s">
        <v>74</v>
      </c>
      <c r="AG225" s="3" t="s">
        <v>41</v>
      </c>
    </row>
    <row r="226" spans="1:51" s="11" customFormat="1" ht="76.349999999999994" customHeight="1" x14ac:dyDescent="0.2">
      <c r="A226" s="12"/>
      <c r="B226" s="118"/>
      <c r="C226" s="79" t="s">
        <v>282</v>
      </c>
      <c r="D226" s="79" t="s">
        <v>68</v>
      </c>
      <c r="E226" s="80" t="s">
        <v>283</v>
      </c>
      <c r="F226" s="92" t="s">
        <v>284</v>
      </c>
      <c r="G226" s="82" t="s">
        <v>190</v>
      </c>
      <c r="H226" s="131">
        <v>14000</v>
      </c>
      <c r="I226" s="12"/>
      <c r="J226" s="12"/>
      <c r="K226" s="12"/>
      <c r="L226" s="12"/>
      <c r="M226" s="12"/>
      <c r="N226" s="12"/>
      <c r="O226" s="12"/>
      <c r="P226" s="12"/>
      <c r="Q226" s="12"/>
      <c r="AD226" s="88" t="s">
        <v>72</v>
      </c>
      <c r="AF226" s="88" t="s">
        <v>68</v>
      </c>
      <c r="AG226" s="88" t="s">
        <v>41</v>
      </c>
      <c r="AK226" s="3" t="s">
        <v>65</v>
      </c>
      <c r="AQ226" s="89" t="e">
        <f>IF(#REF!="základní",#REF!,0)</f>
        <v>#REF!</v>
      </c>
      <c r="AR226" s="89" t="e">
        <f>IF(#REF!="snížená",#REF!,0)</f>
        <v>#REF!</v>
      </c>
      <c r="AS226" s="89" t="e">
        <f>IF(#REF!="zákl. přenesená",#REF!,0)</f>
        <v>#REF!</v>
      </c>
      <c r="AT226" s="89" t="e">
        <f>IF(#REF!="sníž. přenesená",#REF!,0)</f>
        <v>#REF!</v>
      </c>
      <c r="AU226" s="89" t="e">
        <f>IF(#REF!="nulová",#REF!,0)</f>
        <v>#REF!</v>
      </c>
      <c r="AV226" s="3" t="s">
        <v>5</v>
      </c>
      <c r="AW226" s="89" t="e">
        <f>ROUND(#REF!*H226,2)</f>
        <v>#REF!</v>
      </c>
      <c r="AX226" s="3" t="s">
        <v>72</v>
      </c>
      <c r="AY226" s="88" t="s">
        <v>285</v>
      </c>
    </row>
    <row r="227" spans="1:51" s="11" customFormat="1" ht="48" x14ac:dyDescent="0.2">
      <c r="A227" s="12"/>
      <c r="B227" s="118"/>
      <c r="C227" s="86"/>
      <c r="D227" s="132" t="s">
        <v>74</v>
      </c>
      <c r="E227" s="86"/>
      <c r="F227" s="133" t="s">
        <v>277</v>
      </c>
      <c r="G227" s="86"/>
      <c r="H227" s="120"/>
      <c r="I227" s="12"/>
      <c r="J227" s="12"/>
      <c r="K227" s="12"/>
      <c r="L227" s="12"/>
      <c r="M227" s="12"/>
      <c r="N227" s="12"/>
      <c r="O227" s="12"/>
      <c r="P227" s="12"/>
      <c r="Q227" s="12"/>
      <c r="AF227" s="3" t="s">
        <v>74</v>
      </c>
      <c r="AG227" s="3" t="s">
        <v>41</v>
      </c>
    </row>
    <row r="228" spans="1:51" s="11" customFormat="1" ht="76.349999999999994" customHeight="1" x14ac:dyDescent="0.2">
      <c r="A228" s="12"/>
      <c r="B228" s="118"/>
      <c r="C228" s="79" t="s">
        <v>286</v>
      </c>
      <c r="D228" s="79" t="s">
        <v>68</v>
      </c>
      <c r="E228" s="80" t="s">
        <v>287</v>
      </c>
      <c r="F228" s="92" t="s">
        <v>288</v>
      </c>
      <c r="G228" s="82" t="s">
        <v>190</v>
      </c>
      <c r="H228" s="131">
        <v>1250</v>
      </c>
      <c r="I228" s="12"/>
      <c r="J228" s="12"/>
      <c r="K228" s="12"/>
      <c r="L228" s="12"/>
      <c r="M228" s="12"/>
      <c r="N228" s="12"/>
      <c r="O228" s="12"/>
      <c r="P228" s="12"/>
      <c r="Q228" s="12"/>
      <c r="AD228" s="88" t="s">
        <v>72</v>
      </c>
      <c r="AF228" s="88" t="s">
        <v>68</v>
      </c>
      <c r="AG228" s="88" t="s">
        <v>41</v>
      </c>
      <c r="AK228" s="3" t="s">
        <v>65</v>
      </c>
      <c r="AQ228" s="89" t="e">
        <f>IF(#REF!="základní",#REF!,0)</f>
        <v>#REF!</v>
      </c>
      <c r="AR228" s="89" t="e">
        <f>IF(#REF!="snížená",#REF!,0)</f>
        <v>#REF!</v>
      </c>
      <c r="AS228" s="89" t="e">
        <f>IF(#REF!="zákl. přenesená",#REF!,0)</f>
        <v>#REF!</v>
      </c>
      <c r="AT228" s="89" t="e">
        <f>IF(#REF!="sníž. přenesená",#REF!,0)</f>
        <v>#REF!</v>
      </c>
      <c r="AU228" s="89" t="e">
        <f>IF(#REF!="nulová",#REF!,0)</f>
        <v>#REF!</v>
      </c>
      <c r="AV228" s="3" t="s">
        <v>5</v>
      </c>
      <c r="AW228" s="89" t="e">
        <f>ROUND(#REF!*H228,2)</f>
        <v>#REF!</v>
      </c>
      <c r="AX228" s="3" t="s">
        <v>72</v>
      </c>
      <c r="AY228" s="88" t="s">
        <v>289</v>
      </c>
    </row>
    <row r="229" spans="1:51" s="11" customFormat="1" ht="48" x14ac:dyDescent="0.2">
      <c r="A229" s="12"/>
      <c r="B229" s="118"/>
      <c r="C229" s="86"/>
      <c r="D229" s="132" t="s">
        <v>74</v>
      </c>
      <c r="E229" s="86"/>
      <c r="F229" s="133" t="s">
        <v>277</v>
      </c>
      <c r="G229" s="86"/>
      <c r="H229" s="120"/>
      <c r="I229" s="12"/>
      <c r="J229" s="12"/>
      <c r="K229" s="12"/>
      <c r="L229" s="12"/>
      <c r="M229" s="12"/>
      <c r="N229" s="12"/>
      <c r="O229" s="12"/>
      <c r="P229" s="12"/>
      <c r="Q229" s="12"/>
      <c r="AF229" s="3" t="s">
        <v>74</v>
      </c>
      <c r="AG229" s="3" t="s">
        <v>41</v>
      </c>
    </row>
    <row r="230" spans="1:51" s="11" customFormat="1" ht="55.5" customHeight="1" x14ac:dyDescent="0.2">
      <c r="A230" s="12"/>
      <c r="B230" s="118"/>
      <c r="C230" s="79" t="s">
        <v>290</v>
      </c>
      <c r="D230" s="79" t="s">
        <v>68</v>
      </c>
      <c r="E230" s="80" t="s">
        <v>291</v>
      </c>
      <c r="F230" s="92" t="s">
        <v>292</v>
      </c>
      <c r="G230" s="82" t="s">
        <v>71</v>
      </c>
      <c r="H230" s="131">
        <v>8</v>
      </c>
      <c r="I230" s="12"/>
      <c r="J230" s="12"/>
      <c r="K230" s="12"/>
      <c r="L230" s="12"/>
      <c r="M230" s="12"/>
      <c r="N230" s="12"/>
      <c r="O230" s="12"/>
      <c r="P230" s="12"/>
      <c r="Q230" s="12"/>
      <c r="AD230" s="88" t="s">
        <v>72</v>
      </c>
      <c r="AF230" s="88" t="s">
        <v>68</v>
      </c>
      <c r="AG230" s="88" t="s">
        <v>41</v>
      </c>
      <c r="AK230" s="3" t="s">
        <v>65</v>
      </c>
      <c r="AQ230" s="89" t="e">
        <f>IF(#REF!="základní",#REF!,0)</f>
        <v>#REF!</v>
      </c>
      <c r="AR230" s="89" t="e">
        <f>IF(#REF!="snížená",#REF!,0)</f>
        <v>#REF!</v>
      </c>
      <c r="AS230" s="89" t="e">
        <f>IF(#REF!="zákl. přenesená",#REF!,0)</f>
        <v>#REF!</v>
      </c>
      <c r="AT230" s="89" t="e">
        <f>IF(#REF!="sníž. přenesená",#REF!,0)</f>
        <v>#REF!</v>
      </c>
      <c r="AU230" s="89" t="e">
        <f>IF(#REF!="nulová",#REF!,0)</f>
        <v>#REF!</v>
      </c>
      <c r="AV230" s="3" t="s">
        <v>5</v>
      </c>
      <c r="AW230" s="89" t="e">
        <f>ROUND(#REF!*H230,2)</f>
        <v>#REF!</v>
      </c>
      <c r="AX230" s="3" t="s">
        <v>72</v>
      </c>
      <c r="AY230" s="88" t="s">
        <v>293</v>
      </c>
    </row>
    <row r="231" spans="1:51" s="11" customFormat="1" ht="38.4" x14ac:dyDescent="0.2">
      <c r="A231" s="12"/>
      <c r="B231" s="118"/>
      <c r="C231" s="86"/>
      <c r="D231" s="132" t="s">
        <v>74</v>
      </c>
      <c r="E231" s="86"/>
      <c r="F231" s="133" t="s">
        <v>294</v>
      </c>
      <c r="G231" s="86"/>
      <c r="H231" s="120"/>
      <c r="I231" s="12"/>
      <c r="J231" s="12"/>
      <c r="K231" s="12"/>
      <c r="L231" s="12"/>
      <c r="M231" s="12"/>
      <c r="N231" s="12"/>
      <c r="O231" s="12"/>
      <c r="P231" s="12"/>
      <c r="Q231" s="12"/>
      <c r="AF231" s="3" t="s">
        <v>74</v>
      </c>
      <c r="AG231" s="3" t="s">
        <v>41</v>
      </c>
    </row>
    <row r="232" spans="1:51" s="11" customFormat="1" ht="19.2" x14ac:dyDescent="0.2">
      <c r="A232" s="12"/>
      <c r="B232" s="118"/>
      <c r="C232" s="86"/>
      <c r="D232" s="132" t="s">
        <v>76</v>
      </c>
      <c r="E232" s="86"/>
      <c r="F232" s="133" t="s">
        <v>77</v>
      </c>
      <c r="G232" s="86"/>
      <c r="H232" s="120"/>
      <c r="I232" s="12"/>
      <c r="J232" s="12"/>
      <c r="K232" s="12"/>
      <c r="L232" s="12"/>
      <c r="M232" s="12"/>
      <c r="N232" s="12"/>
      <c r="O232" s="12"/>
      <c r="P232" s="12"/>
      <c r="Q232" s="12"/>
      <c r="AF232" s="3" t="s">
        <v>76</v>
      </c>
      <c r="AG232" s="3" t="s">
        <v>41</v>
      </c>
    </row>
    <row r="233" spans="1:51" s="11" customFormat="1" ht="55.5" customHeight="1" x14ac:dyDescent="0.2">
      <c r="A233" s="12"/>
      <c r="B233" s="118"/>
      <c r="C233" s="79" t="s">
        <v>295</v>
      </c>
      <c r="D233" s="79" t="s">
        <v>68</v>
      </c>
      <c r="E233" s="80" t="s">
        <v>296</v>
      </c>
      <c r="F233" s="92" t="s">
        <v>297</v>
      </c>
      <c r="G233" s="82" t="s">
        <v>80</v>
      </c>
      <c r="H233" s="131">
        <v>500</v>
      </c>
      <c r="I233" s="12"/>
      <c r="J233" s="12"/>
      <c r="K233" s="12"/>
      <c r="L233" s="12"/>
      <c r="M233" s="12"/>
      <c r="N233" s="12"/>
      <c r="O233" s="12"/>
      <c r="P233" s="12"/>
      <c r="Q233" s="12"/>
      <c r="AD233" s="88" t="s">
        <v>72</v>
      </c>
      <c r="AF233" s="88" t="s">
        <v>68</v>
      </c>
      <c r="AG233" s="88" t="s">
        <v>41</v>
      </c>
      <c r="AK233" s="3" t="s">
        <v>65</v>
      </c>
      <c r="AQ233" s="89" t="e">
        <f>IF(#REF!="základní",#REF!,0)</f>
        <v>#REF!</v>
      </c>
      <c r="AR233" s="89" t="e">
        <f>IF(#REF!="snížená",#REF!,0)</f>
        <v>#REF!</v>
      </c>
      <c r="AS233" s="89" t="e">
        <f>IF(#REF!="zákl. přenesená",#REF!,0)</f>
        <v>#REF!</v>
      </c>
      <c r="AT233" s="89" t="e">
        <f>IF(#REF!="sníž. přenesená",#REF!,0)</f>
        <v>#REF!</v>
      </c>
      <c r="AU233" s="89" t="e">
        <f>IF(#REF!="nulová",#REF!,0)</f>
        <v>#REF!</v>
      </c>
      <c r="AV233" s="3" t="s">
        <v>5</v>
      </c>
      <c r="AW233" s="89" t="e">
        <f>ROUND(#REF!*H233,2)</f>
        <v>#REF!</v>
      </c>
      <c r="AX233" s="3" t="s">
        <v>72</v>
      </c>
      <c r="AY233" s="88" t="s">
        <v>298</v>
      </c>
    </row>
    <row r="234" spans="1:51" s="11" customFormat="1" ht="38.4" x14ac:dyDescent="0.2">
      <c r="A234" s="12"/>
      <c r="B234" s="118"/>
      <c r="C234" s="86"/>
      <c r="D234" s="132" t="s">
        <v>74</v>
      </c>
      <c r="E234" s="86"/>
      <c r="F234" s="133" t="s">
        <v>294</v>
      </c>
      <c r="G234" s="86"/>
      <c r="H234" s="120"/>
      <c r="I234" s="12"/>
      <c r="J234" s="12"/>
      <c r="K234" s="12"/>
      <c r="L234" s="12"/>
      <c r="M234" s="12"/>
      <c r="N234" s="12"/>
      <c r="O234" s="12"/>
      <c r="P234" s="12"/>
      <c r="Q234" s="12"/>
      <c r="AF234" s="3" t="s">
        <v>74</v>
      </c>
      <c r="AG234" s="3" t="s">
        <v>41</v>
      </c>
    </row>
    <row r="235" spans="1:51" s="11" customFormat="1" ht="19.2" x14ac:dyDescent="0.2">
      <c r="A235" s="12"/>
      <c r="B235" s="118"/>
      <c r="C235" s="86"/>
      <c r="D235" s="132" t="s">
        <v>76</v>
      </c>
      <c r="E235" s="86"/>
      <c r="F235" s="133" t="s">
        <v>299</v>
      </c>
      <c r="G235" s="86"/>
      <c r="H235" s="120"/>
      <c r="I235" s="12"/>
      <c r="J235" s="12"/>
      <c r="K235" s="12"/>
      <c r="L235" s="12"/>
      <c r="M235" s="12"/>
      <c r="N235" s="12"/>
      <c r="O235" s="12"/>
      <c r="P235" s="12"/>
      <c r="Q235" s="12"/>
      <c r="AF235" s="3" t="s">
        <v>76</v>
      </c>
      <c r="AG235" s="3" t="s">
        <v>41</v>
      </c>
    </row>
    <row r="236" spans="1:51" s="11" customFormat="1" ht="168" customHeight="1" x14ac:dyDescent="0.2">
      <c r="A236" s="12"/>
      <c r="B236" s="118"/>
      <c r="C236" s="79" t="s">
        <v>300</v>
      </c>
      <c r="D236" s="79" t="s">
        <v>68</v>
      </c>
      <c r="E236" s="80" t="s">
        <v>301</v>
      </c>
      <c r="F236" s="92" t="s">
        <v>302</v>
      </c>
      <c r="G236" s="82" t="s">
        <v>122</v>
      </c>
      <c r="H236" s="131">
        <v>100</v>
      </c>
      <c r="I236" s="12"/>
      <c r="J236" s="12"/>
      <c r="K236" s="12"/>
      <c r="L236" s="12"/>
      <c r="M236" s="12"/>
      <c r="N236" s="12"/>
      <c r="O236" s="12"/>
      <c r="P236" s="12"/>
      <c r="Q236" s="12"/>
      <c r="AD236" s="88" t="s">
        <v>72</v>
      </c>
      <c r="AF236" s="88" t="s">
        <v>68</v>
      </c>
      <c r="AG236" s="88" t="s">
        <v>41</v>
      </c>
      <c r="AK236" s="3" t="s">
        <v>65</v>
      </c>
      <c r="AQ236" s="89" t="e">
        <f>IF(#REF!="základní",#REF!,0)</f>
        <v>#REF!</v>
      </c>
      <c r="AR236" s="89" t="e">
        <f>IF(#REF!="snížená",#REF!,0)</f>
        <v>#REF!</v>
      </c>
      <c r="AS236" s="89" t="e">
        <f>IF(#REF!="zákl. přenesená",#REF!,0)</f>
        <v>#REF!</v>
      </c>
      <c r="AT236" s="89" t="e">
        <f>IF(#REF!="sníž. přenesená",#REF!,0)</f>
        <v>#REF!</v>
      </c>
      <c r="AU236" s="89" t="e">
        <f>IF(#REF!="nulová",#REF!,0)</f>
        <v>#REF!</v>
      </c>
      <c r="AV236" s="3" t="s">
        <v>5</v>
      </c>
      <c r="AW236" s="89" t="e">
        <f>ROUND(#REF!*H236,2)</f>
        <v>#REF!</v>
      </c>
      <c r="AX236" s="3" t="s">
        <v>72</v>
      </c>
      <c r="AY236" s="88" t="s">
        <v>303</v>
      </c>
    </row>
    <row r="237" spans="1:51" s="11" customFormat="1" ht="115.2" x14ac:dyDescent="0.2">
      <c r="A237" s="12"/>
      <c r="B237" s="118"/>
      <c r="C237" s="86"/>
      <c r="D237" s="132" t="s">
        <v>74</v>
      </c>
      <c r="E237" s="86"/>
      <c r="F237" s="133" t="s">
        <v>304</v>
      </c>
      <c r="G237" s="86"/>
      <c r="H237" s="120"/>
      <c r="I237" s="12"/>
      <c r="J237" s="12"/>
      <c r="K237" s="12"/>
      <c r="L237" s="12"/>
      <c r="M237" s="12"/>
      <c r="N237" s="12"/>
      <c r="O237" s="12"/>
      <c r="P237" s="12"/>
      <c r="Q237" s="12"/>
      <c r="AF237" s="3" t="s">
        <v>74</v>
      </c>
      <c r="AG237" s="3" t="s">
        <v>41</v>
      </c>
    </row>
    <row r="238" spans="1:51" s="11" customFormat="1" ht="19.2" x14ac:dyDescent="0.2">
      <c r="A238" s="12"/>
      <c r="B238" s="118"/>
      <c r="C238" s="86"/>
      <c r="D238" s="132" t="s">
        <v>76</v>
      </c>
      <c r="E238" s="86"/>
      <c r="F238" s="133" t="s">
        <v>305</v>
      </c>
      <c r="G238" s="86"/>
      <c r="H238" s="120"/>
      <c r="I238" s="12"/>
      <c r="J238" s="12"/>
      <c r="K238" s="12"/>
      <c r="L238" s="12"/>
      <c r="M238" s="12"/>
      <c r="N238" s="12"/>
      <c r="O238" s="12"/>
      <c r="P238" s="12"/>
      <c r="Q238" s="12"/>
      <c r="AF238" s="3" t="s">
        <v>76</v>
      </c>
      <c r="AG238" s="3" t="s">
        <v>41</v>
      </c>
    </row>
    <row r="239" spans="1:51" s="11" customFormat="1" ht="168" customHeight="1" x14ac:dyDescent="0.2">
      <c r="A239" s="12"/>
      <c r="B239" s="118"/>
      <c r="C239" s="79" t="s">
        <v>306</v>
      </c>
      <c r="D239" s="79" t="s">
        <v>68</v>
      </c>
      <c r="E239" s="80" t="s">
        <v>307</v>
      </c>
      <c r="F239" s="92" t="s">
        <v>308</v>
      </c>
      <c r="G239" s="82" t="s">
        <v>122</v>
      </c>
      <c r="H239" s="131">
        <v>80</v>
      </c>
      <c r="I239" s="12"/>
      <c r="J239" s="12"/>
      <c r="K239" s="12"/>
      <c r="L239" s="12"/>
      <c r="M239" s="12"/>
      <c r="N239" s="12"/>
      <c r="O239" s="12"/>
      <c r="P239" s="12"/>
      <c r="Q239" s="12"/>
      <c r="AD239" s="88" t="s">
        <v>72</v>
      </c>
      <c r="AF239" s="88" t="s">
        <v>68</v>
      </c>
      <c r="AG239" s="88" t="s">
        <v>41</v>
      </c>
      <c r="AK239" s="3" t="s">
        <v>65</v>
      </c>
      <c r="AQ239" s="89" t="e">
        <f>IF(#REF!="základní",#REF!,0)</f>
        <v>#REF!</v>
      </c>
      <c r="AR239" s="89" t="e">
        <f>IF(#REF!="snížená",#REF!,0)</f>
        <v>#REF!</v>
      </c>
      <c r="AS239" s="89" t="e">
        <f>IF(#REF!="zákl. přenesená",#REF!,0)</f>
        <v>#REF!</v>
      </c>
      <c r="AT239" s="89" t="e">
        <f>IF(#REF!="sníž. přenesená",#REF!,0)</f>
        <v>#REF!</v>
      </c>
      <c r="AU239" s="89" t="e">
        <f>IF(#REF!="nulová",#REF!,0)</f>
        <v>#REF!</v>
      </c>
      <c r="AV239" s="3" t="s">
        <v>5</v>
      </c>
      <c r="AW239" s="89" t="e">
        <f>ROUND(#REF!*H239,2)</f>
        <v>#REF!</v>
      </c>
      <c r="AX239" s="3" t="s">
        <v>72</v>
      </c>
      <c r="AY239" s="88" t="s">
        <v>309</v>
      </c>
    </row>
    <row r="240" spans="1:51" s="11" customFormat="1" ht="115.2" x14ac:dyDescent="0.2">
      <c r="A240" s="12"/>
      <c r="B240" s="118"/>
      <c r="C240" s="86"/>
      <c r="D240" s="132" t="s">
        <v>74</v>
      </c>
      <c r="E240" s="86"/>
      <c r="F240" s="133" t="s">
        <v>304</v>
      </c>
      <c r="G240" s="86"/>
      <c r="H240" s="120"/>
      <c r="I240" s="12"/>
      <c r="J240" s="12"/>
      <c r="K240" s="12"/>
      <c r="L240" s="12"/>
      <c r="M240" s="12"/>
      <c r="N240" s="12"/>
      <c r="O240" s="12"/>
      <c r="P240" s="12"/>
      <c r="Q240" s="12"/>
      <c r="AF240" s="3" t="s">
        <v>74</v>
      </c>
      <c r="AG240" s="3" t="s">
        <v>41</v>
      </c>
    </row>
    <row r="241" spans="1:51" s="11" customFormat="1" ht="19.2" x14ac:dyDescent="0.2">
      <c r="A241" s="12"/>
      <c r="B241" s="118"/>
      <c r="C241" s="86"/>
      <c r="D241" s="132" t="s">
        <v>76</v>
      </c>
      <c r="E241" s="86"/>
      <c r="F241" s="133" t="s">
        <v>305</v>
      </c>
      <c r="G241" s="86"/>
      <c r="H241" s="120"/>
      <c r="I241" s="12"/>
      <c r="J241" s="12"/>
      <c r="K241" s="12"/>
      <c r="L241" s="12"/>
      <c r="M241" s="12"/>
      <c r="N241" s="12"/>
      <c r="O241" s="12"/>
      <c r="P241" s="12"/>
      <c r="Q241" s="12"/>
      <c r="AF241" s="3" t="s">
        <v>76</v>
      </c>
      <c r="AG241" s="3" t="s">
        <v>41</v>
      </c>
    </row>
    <row r="242" spans="1:51" s="11" customFormat="1" ht="168" customHeight="1" x14ac:dyDescent="0.2">
      <c r="A242" s="12"/>
      <c r="B242" s="118"/>
      <c r="C242" s="79" t="s">
        <v>310</v>
      </c>
      <c r="D242" s="79" t="s">
        <v>68</v>
      </c>
      <c r="E242" s="80" t="s">
        <v>311</v>
      </c>
      <c r="F242" s="92" t="s">
        <v>312</v>
      </c>
      <c r="G242" s="82" t="s">
        <v>122</v>
      </c>
      <c r="H242" s="131">
        <v>60</v>
      </c>
      <c r="I242" s="12"/>
      <c r="J242" s="12"/>
      <c r="K242" s="12"/>
      <c r="L242" s="12"/>
      <c r="M242" s="12"/>
      <c r="N242" s="12"/>
      <c r="O242" s="12"/>
      <c r="P242" s="12"/>
      <c r="Q242" s="12"/>
      <c r="AD242" s="88" t="s">
        <v>72</v>
      </c>
      <c r="AF242" s="88" t="s">
        <v>68</v>
      </c>
      <c r="AG242" s="88" t="s">
        <v>41</v>
      </c>
      <c r="AK242" s="3" t="s">
        <v>65</v>
      </c>
      <c r="AQ242" s="89" t="e">
        <f>IF(#REF!="základní",#REF!,0)</f>
        <v>#REF!</v>
      </c>
      <c r="AR242" s="89" t="e">
        <f>IF(#REF!="snížená",#REF!,0)</f>
        <v>#REF!</v>
      </c>
      <c r="AS242" s="89" t="e">
        <f>IF(#REF!="zákl. přenesená",#REF!,0)</f>
        <v>#REF!</v>
      </c>
      <c r="AT242" s="89" t="e">
        <f>IF(#REF!="sníž. přenesená",#REF!,0)</f>
        <v>#REF!</v>
      </c>
      <c r="AU242" s="89" t="e">
        <f>IF(#REF!="nulová",#REF!,0)</f>
        <v>#REF!</v>
      </c>
      <c r="AV242" s="3" t="s">
        <v>5</v>
      </c>
      <c r="AW242" s="89" t="e">
        <f>ROUND(#REF!*H242,2)</f>
        <v>#REF!</v>
      </c>
      <c r="AX242" s="3" t="s">
        <v>72</v>
      </c>
      <c r="AY242" s="88" t="s">
        <v>313</v>
      </c>
    </row>
    <row r="243" spans="1:51" s="11" customFormat="1" ht="115.2" x14ac:dyDescent="0.2">
      <c r="A243" s="12"/>
      <c r="B243" s="118"/>
      <c r="C243" s="86"/>
      <c r="D243" s="132" t="s">
        <v>74</v>
      </c>
      <c r="E243" s="86"/>
      <c r="F243" s="133" t="s">
        <v>304</v>
      </c>
      <c r="G243" s="86"/>
      <c r="H243" s="120"/>
      <c r="I243" s="12"/>
      <c r="J243" s="12"/>
      <c r="K243" s="12"/>
      <c r="L243" s="12"/>
      <c r="M243" s="12"/>
      <c r="N243" s="12"/>
      <c r="O243" s="12"/>
      <c r="P243" s="12"/>
      <c r="Q243" s="12"/>
      <c r="AF243" s="3" t="s">
        <v>74</v>
      </c>
      <c r="AG243" s="3" t="s">
        <v>41</v>
      </c>
    </row>
    <row r="244" spans="1:51" s="11" customFormat="1" ht="19.2" x14ac:dyDescent="0.2">
      <c r="A244" s="12"/>
      <c r="B244" s="118"/>
      <c r="C244" s="86"/>
      <c r="D244" s="132" t="s">
        <v>76</v>
      </c>
      <c r="E244" s="86"/>
      <c r="F244" s="133" t="s">
        <v>305</v>
      </c>
      <c r="G244" s="86"/>
      <c r="H244" s="120"/>
      <c r="I244" s="12"/>
      <c r="J244" s="12"/>
      <c r="K244" s="12"/>
      <c r="L244" s="12"/>
      <c r="M244" s="12"/>
      <c r="N244" s="12"/>
      <c r="O244" s="12"/>
      <c r="P244" s="12"/>
      <c r="Q244" s="12"/>
      <c r="AF244" s="3" t="s">
        <v>76</v>
      </c>
      <c r="AG244" s="3" t="s">
        <v>41</v>
      </c>
    </row>
    <row r="245" spans="1:51" s="11" customFormat="1" ht="168" customHeight="1" x14ac:dyDescent="0.2">
      <c r="A245" s="12"/>
      <c r="B245" s="118"/>
      <c r="C245" s="79" t="s">
        <v>314</v>
      </c>
      <c r="D245" s="79" t="s">
        <v>68</v>
      </c>
      <c r="E245" s="80" t="s">
        <v>315</v>
      </c>
      <c r="F245" s="92" t="s">
        <v>316</v>
      </c>
      <c r="G245" s="82" t="s">
        <v>122</v>
      </c>
      <c r="H245" s="131">
        <v>10</v>
      </c>
      <c r="I245" s="12"/>
      <c r="J245" s="12"/>
      <c r="K245" s="12"/>
      <c r="L245" s="12"/>
      <c r="M245" s="12"/>
      <c r="N245" s="12"/>
      <c r="O245" s="12"/>
      <c r="P245" s="12"/>
      <c r="Q245" s="12"/>
      <c r="AD245" s="88" t="s">
        <v>72</v>
      </c>
      <c r="AF245" s="88" t="s">
        <v>68</v>
      </c>
      <c r="AG245" s="88" t="s">
        <v>41</v>
      </c>
      <c r="AK245" s="3" t="s">
        <v>65</v>
      </c>
      <c r="AQ245" s="89" t="e">
        <f>IF(#REF!="základní",#REF!,0)</f>
        <v>#REF!</v>
      </c>
      <c r="AR245" s="89" t="e">
        <f>IF(#REF!="snížená",#REF!,0)</f>
        <v>#REF!</v>
      </c>
      <c r="AS245" s="89" t="e">
        <f>IF(#REF!="zákl. přenesená",#REF!,0)</f>
        <v>#REF!</v>
      </c>
      <c r="AT245" s="89" t="e">
        <f>IF(#REF!="sníž. přenesená",#REF!,0)</f>
        <v>#REF!</v>
      </c>
      <c r="AU245" s="89" t="e">
        <f>IF(#REF!="nulová",#REF!,0)</f>
        <v>#REF!</v>
      </c>
      <c r="AV245" s="3" t="s">
        <v>5</v>
      </c>
      <c r="AW245" s="89" t="e">
        <f>ROUND(#REF!*H245,2)</f>
        <v>#REF!</v>
      </c>
      <c r="AX245" s="3" t="s">
        <v>72</v>
      </c>
      <c r="AY245" s="88" t="s">
        <v>317</v>
      </c>
    </row>
    <row r="246" spans="1:51" s="11" customFormat="1" ht="115.2" x14ac:dyDescent="0.2">
      <c r="A246" s="12"/>
      <c r="B246" s="118"/>
      <c r="C246" s="86"/>
      <c r="D246" s="132" t="s">
        <v>74</v>
      </c>
      <c r="E246" s="86"/>
      <c r="F246" s="133" t="s">
        <v>304</v>
      </c>
      <c r="G246" s="86"/>
      <c r="H246" s="120"/>
      <c r="I246" s="12"/>
      <c r="J246" s="12"/>
      <c r="K246" s="12"/>
      <c r="L246" s="12"/>
      <c r="M246" s="12"/>
      <c r="N246" s="12"/>
      <c r="O246" s="12"/>
      <c r="P246" s="12"/>
      <c r="Q246" s="12"/>
      <c r="AF246" s="3" t="s">
        <v>74</v>
      </c>
      <c r="AG246" s="3" t="s">
        <v>41</v>
      </c>
    </row>
    <row r="247" spans="1:51" s="11" customFormat="1" ht="19.2" x14ac:dyDescent="0.2">
      <c r="A247" s="12"/>
      <c r="B247" s="118"/>
      <c r="C247" s="86"/>
      <c r="D247" s="132" t="s">
        <v>76</v>
      </c>
      <c r="E247" s="86"/>
      <c r="F247" s="133" t="s">
        <v>305</v>
      </c>
      <c r="G247" s="86"/>
      <c r="H247" s="120"/>
      <c r="I247" s="12"/>
      <c r="J247" s="12"/>
      <c r="K247" s="12"/>
      <c r="L247" s="12"/>
      <c r="M247" s="12"/>
      <c r="N247" s="12"/>
      <c r="O247" s="12"/>
      <c r="P247" s="12"/>
      <c r="Q247" s="12"/>
      <c r="AF247" s="3" t="s">
        <v>76</v>
      </c>
      <c r="AG247" s="3" t="s">
        <v>41</v>
      </c>
    </row>
    <row r="248" spans="1:51" s="11" customFormat="1" ht="168" customHeight="1" x14ac:dyDescent="0.2">
      <c r="A248" s="12"/>
      <c r="B248" s="118"/>
      <c r="C248" s="79" t="s">
        <v>318</v>
      </c>
      <c r="D248" s="79" t="s">
        <v>68</v>
      </c>
      <c r="E248" s="80" t="s">
        <v>319</v>
      </c>
      <c r="F248" s="92" t="s">
        <v>320</v>
      </c>
      <c r="G248" s="82" t="s">
        <v>122</v>
      </c>
      <c r="H248" s="131">
        <v>1000</v>
      </c>
      <c r="I248" s="12"/>
      <c r="J248" s="12"/>
      <c r="K248" s="12"/>
      <c r="L248" s="12"/>
      <c r="M248" s="12"/>
      <c r="N248" s="12"/>
      <c r="O248" s="12"/>
      <c r="P248" s="12"/>
      <c r="Q248" s="12"/>
      <c r="AD248" s="88" t="s">
        <v>72</v>
      </c>
      <c r="AF248" s="88" t="s">
        <v>68</v>
      </c>
      <c r="AG248" s="88" t="s">
        <v>41</v>
      </c>
      <c r="AK248" s="3" t="s">
        <v>65</v>
      </c>
      <c r="AQ248" s="89" t="e">
        <f>IF(#REF!="základní",#REF!,0)</f>
        <v>#REF!</v>
      </c>
      <c r="AR248" s="89" t="e">
        <f>IF(#REF!="snížená",#REF!,0)</f>
        <v>#REF!</v>
      </c>
      <c r="AS248" s="89" t="e">
        <f>IF(#REF!="zákl. přenesená",#REF!,0)</f>
        <v>#REF!</v>
      </c>
      <c r="AT248" s="89" t="e">
        <f>IF(#REF!="sníž. přenesená",#REF!,0)</f>
        <v>#REF!</v>
      </c>
      <c r="AU248" s="89" t="e">
        <f>IF(#REF!="nulová",#REF!,0)</f>
        <v>#REF!</v>
      </c>
      <c r="AV248" s="3" t="s">
        <v>5</v>
      </c>
      <c r="AW248" s="89" t="e">
        <f>ROUND(#REF!*H248,2)</f>
        <v>#REF!</v>
      </c>
      <c r="AX248" s="3" t="s">
        <v>72</v>
      </c>
      <c r="AY248" s="88" t="s">
        <v>321</v>
      </c>
    </row>
    <row r="249" spans="1:51" s="11" customFormat="1" ht="115.2" x14ac:dyDescent="0.2">
      <c r="A249" s="12"/>
      <c r="B249" s="118"/>
      <c r="C249" s="86"/>
      <c r="D249" s="132" t="s">
        <v>74</v>
      </c>
      <c r="E249" s="86"/>
      <c r="F249" s="133" t="s">
        <v>304</v>
      </c>
      <c r="G249" s="86"/>
      <c r="H249" s="120"/>
      <c r="I249" s="12"/>
      <c r="J249" s="12"/>
      <c r="K249" s="12"/>
      <c r="L249" s="12"/>
      <c r="M249" s="12"/>
      <c r="N249" s="12"/>
      <c r="O249" s="12"/>
      <c r="P249" s="12"/>
      <c r="Q249" s="12"/>
      <c r="AF249" s="3" t="s">
        <v>74</v>
      </c>
      <c r="AG249" s="3" t="s">
        <v>41</v>
      </c>
    </row>
    <row r="250" spans="1:51" s="11" customFormat="1" ht="19.2" x14ac:dyDescent="0.2">
      <c r="A250" s="12"/>
      <c r="B250" s="118"/>
      <c r="C250" s="86"/>
      <c r="D250" s="132" t="s">
        <v>76</v>
      </c>
      <c r="E250" s="86"/>
      <c r="F250" s="133" t="s">
        <v>305</v>
      </c>
      <c r="G250" s="86"/>
      <c r="H250" s="120"/>
      <c r="I250" s="12"/>
      <c r="J250" s="12"/>
      <c r="K250" s="12"/>
      <c r="L250" s="12"/>
      <c r="M250" s="12"/>
      <c r="N250" s="12"/>
      <c r="O250" s="12"/>
      <c r="P250" s="12"/>
      <c r="Q250" s="12"/>
      <c r="AF250" s="3" t="s">
        <v>76</v>
      </c>
      <c r="AG250" s="3" t="s">
        <v>41</v>
      </c>
    </row>
    <row r="251" spans="1:51" s="11" customFormat="1" ht="168" customHeight="1" x14ac:dyDescent="0.2">
      <c r="A251" s="12"/>
      <c r="B251" s="118"/>
      <c r="C251" s="79" t="s">
        <v>322</v>
      </c>
      <c r="D251" s="79" t="s">
        <v>68</v>
      </c>
      <c r="E251" s="80" t="s">
        <v>323</v>
      </c>
      <c r="F251" s="92" t="s">
        <v>324</v>
      </c>
      <c r="G251" s="82" t="s">
        <v>122</v>
      </c>
      <c r="H251" s="131">
        <v>200</v>
      </c>
      <c r="I251" s="12"/>
      <c r="J251" s="12"/>
      <c r="K251" s="12"/>
      <c r="L251" s="12"/>
      <c r="M251" s="12"/>
      <c r="N251" s="12"/>
      <c r="O251" s="12"/>
      <c r="P251" s="12"/>
      <c r="Q251" s="12"/>
      <c r="AD251" s="88" t="s">
        <v>72</v>
      </c>
      <c r="AF251" s="88" t="s">
        <v>68</v>
      </c>
      <c r="AG251" s="88" t="s">
        <v>41</v>
      </c>
      <c r="AK251" s="3" t="s">
        <v>65</v>
      </c>
      <c r="AQ251" s="89" t="e">
        <f>IF(#REF!="základní",#REF!,0)</f>
        <v>#REF!</v>
      </c>
      <c r="AR251" s="89" t="e">
        <f>IF(#REF!="snížená",#REF!,0)</f>
        <v>#REF!</v>
      </c>
      <c r="AS251" s="89" t="e">
        <f>IF(#REF!="zákl. přenesená",#REF!,0)</f>
        <v>#REF!</v>
      </c>
      <c r="AT251" s="89" t="e">
        <f>IF(#REF!="sníž. přenesená",#REF!,0)</f>
        <v>#REF!</v>
      </c>
      <c r="AU251" s="89" t="e">
        <f>IF(#REF!="nulová",#REF!,0)</f>
        <v>#REF!</v>
      </c>
      <c r="AV251" s="3" t="s">
        <v>5</v>
      </c>
      <c r="AW251" s="89" t="e">
        <f>ROUND(#REF!*H251,2)</f>
        <v>#REF!</v>
      </c>
      <c r="AX251" s="3" t="s">
        <v>72</v>
      </c>
      <c r="AY251" s="88" t="s">
        <v>325</v>
      </c>
    </row>
    <row r="252" spans="1:51" s="11" customFormat="1" ht="115.2" x14ac:dyDescent="0.2">
      <c r="A252" s="12"/>
      <c r="B252" s="118"/>
      <c r="C252" s="86"/>
      <c r="D252" s="132" t="s">
        <v>74</v>
      </c>
      <c r="E252" s="86"/>
      <c r="F252" s="133" t="s">
        <v>304</v>
      </c>
      <c r="G252" s="86"/>
      <c r="H252" s="120"/>
      <c r="I252" s="12"/>
      <c r="J252" s="12"/>
      <c r="K252" s="12"/>
      <c r="L252" s="12"/>
      <c r="M252" s="12"/>
      <c r="N252" s="12"/>
      <c r="O252" s="12"/>
      <c r="P252" s="12"/>
      <c r="Q252" s="12"/>
      <c r="AF252" s="3" t="s">
        <v>74</v>
      </c>
      <c r="AG252" s="3" t="s">
        <v>41</v>
      </c>
    </row>
    <row r="253" spans="1:51" s="11" customFormat="1" ht="19.2" x14ac:dyDescent="0.2">
      <c r="A253" s="12"/>
      <c r="B253" s="118"/>
      <c r="C253" s="86"/>
      <c r="D253" s="132" t="s">
        <v>76</v>
      </c>
      <c r="E253" s="86"/>
      <c r="F253" s="133" t="s">
        <v>305</v>
      </c>
      <c r="G253" s="86"/>
      <c r="H253" s="120"/>
      <c r="I253" s="12"/>
      <c r="J253" s="12"/>
      <c r="K253" s="12"/>
      <c r="L253" s="12"/>
      <c r="M253" s="12"/>
      <c r="N253" s="12"/>
      <c r="O253" s="12"/>
      <c r="P253" s="12"/>
      <c r="Q253" s="12"/>
      <c r="AF253" s="3" t="s">
        <v>76</v>
      </c>
      <c r="AG253" s="3" t="s">
        <v>41</v>
      </c>
    </row>
    <row r="254" spans="1:51" s="11" customFormat="1" ht="168" customHeight="1" x14ac:dyDescent="0.2">
      <c r="A254" s="12"/>
      <c r="B254" s="118"/>
      <c r="C254" s="79" t="s">
        <v>326</v>
      </c>
      <c r="D254" s="79" t="s">
        <v>68</v>
      </c>
      <c r="E254" s="80" t="s">
        <v>327</v>
      </c>
      <c r="F254" s="92" t="s">
        <v>328</v>
      </c>
      <c r="G254" s="82" t="s">
        <v>122</v>
      </c>
      <c r="H254" s="131">
        <v>350</v>
      </c>
      <c r="I254" s="12"/>
      <c r="J254" s="12"/>
      <c r="K254" s="12"/>
      <c r="L254" s="12"/>
      <c r="M254" s="12"/>
      <c r="N254" s="12"/>
      <c r="O254" s="12"/>
      <c r="P254" s="12"/>
      <c r="Q254" s="12"/>
      <c r="AD254" s="88" t="s">
        <v>72</v>
      </c>
      <c r="AF254" s="88" t="s">
        <v>68</v>
      </c>
      <c r="AG254" s="88" t="s">
        <v>41</v>
      </c>
      <c r="AK254" s="3" t="s">
        <v>65</v>
      </c>
      <c r="AQ254" s="89" t="e">
        <f>IF(#REF!="základní",#REF!,0)</f>
        <v>#REF!</v>
      </c>
      <c r="AR254" s="89" t="e">
        <f>IF(#REF!="snížená",#REF!,0)</f>
        <v>#REF!</v>
      </c>
      <c r="AS254" s="89" t="e">
        <f>IF(#REF!="zákl. přenesená",#REF!,0)</f>
        <v>#REF!</v>
      </c>
      <c r="AT254" s="89" t="e">
        <f>IF(#REF!="sníž. přenesená",#REF!,0)</f>
        <v>#REF!</v>
      </c>
      <c r="AU254" s="89" t="e">
        <f>IF(#REF!="nulová",#REF!,0)</f>
        <v>#REF!</v>
      </c>
      <c r="AV254" s="3" t="s">
        <v>5</v>
      </c>
      <c r="AW254" s="89" t="e">
        <f>ROUND(#REF!*H254,2)</f>
        <v>#REF!</v>
      </c>
      <c r="AX254" s="3" t="s">
        <v>72</v>
      </c>
      <c r="AY254" s="88" t="s">
        <v>329</v>
      </c>
    </row>
    <row r="255" spans="1:51" s="11" customFormat="1" ht="115.2" x14ac:dyDescent="0.2">
      <c r="A255" s="12"/>
      <c r="B255" s="118"/>
      <c r="C255" s="86"/>
      <c r="D255" s="132" t="s">
        <v>74</v>
      </c>
      <c r="E255" s="86"/>
      <c r="F255" s="133" t="s">
        <v>304</v>
      </c>
      <c r="G255" s="86"/>
      <c r="H255" s="120"/>
      <c r="I255" s="12"/>
      <c r="J255" s="12"/>
      <c r="K255" s="12"/>
      <c r="L255" s="12"/>
      <c r="M255" s="12"/>
      <c r="N255" s="12"/>
      <c r="O255" s="12"/>
      <c r="P255" s="12"/>
      <c r="Q255" s="12"/>
      <c r="AF255" s="3" t="s">
        <v>74</v>
      </c>
      <c r="AG255" s="3" t="s">
        <v>41</v>
      </c>
    </row>
    <row r="256" spans="1:51" s="11" customFormat="1" ht="19.2" x14ac:dyDescent="0.2">
      <c r="A256" s="12"/>
      <c r="B256" s="118"/>
      <c r="C256" s="86"/>
      <c r="D256" s="132" t="s">
        <v>76</v>
      </c>
      <c r="E256" s="86"/>
      <c r="F256" s="133" t="s">
        <v>305</v>
      </c>
      <c r="G256" s="86"/>
      <c r="H256" s="120"/>
      <c r="I256" s="12"/>
      <c r="J256" s="12"/>
      <c r="K256" s="12"/>
      <c r="L256" s="12"/>
      <c r="M256" s="12"/>
      <c r="N256" s="12"/>
      <c r="O256" s="12"/>
      <c r="P256" s="12"/>
      <c r="Q256" s="12"/>
      <c r="AF256" s="3" t="s">
        <v>76</v>
      </c>
      <c r="AG256" s="3" t="s">
        <v>41</v>
      </c>
    </row>
    <row r="257" spans="1:51" s="11" customFormat="1" ht="168" customHeight="1" x14ac:dyDescent="0.2">
      <c r="A257" s="12"/>
      <c r="B257" s="118"/>
      <c r="C257" s="79" t="s">
        <v>330</v>
      </c>
      <c r="D257" s="79" t="s">
        <v>68</v>
      </c>
      <c r="E257" s="80" t="s">
        <v>331</v>
      </c>
      <c r="F257" s="92" t="s">
        <v>332</v>
      </c>
      <c r="G257" s="82" t="s">
        <v>122</v>
      </c>
      <c r="H257" s="131">
        <v>250</v>
      </c>
      <c r="I257" s="12"/>
      <c r="J257" s="12"/>
      <c r="K257" s="12"/>
      <c r="L257" s="12"/>
      <c r="M257" s="12"/>
      <c r="N257" s="12"/>
      <c r="O257" s="12"/>
      <c r="P257" s="12"/>
      <c r="Q257" s="12"/>
      <c r="AD257" s="88" t="s">
        <v>72</v>
      </c>
      <c r="AF257" s="88" t="s">
        <v>68</v>
      </c>
      <c r="AG257" s="88" t="s">
        <v>41</v>
      </c>
      <c r="AK257" s="3" t="s">
        <v>65</v>
      </c>
      <c r="AQ257" s="89" t="e">
        <f>IF(#REF!="základní",#REF!,0)</f>
        <v>#REF!</v>
      </c>
      <c r="AR257" s="89" t="e">
        <f>IF(#REF!="snížená",#REF!,0)</f>
        <v>#REF!</v>
      </c>
      <c r="AS257" s="89" t="e">
        <f>IF(#REF!="zákl. přenesená",#REF!,0)</f>
        <v>#REF!</v>
      </c>
      <c r="AT257" s="89" t="e">
        <f>IF(#REF!="sníž. přenesená",#REF!,0)</f>
        <v>#REF!</v>
      </c>
      <c r="AU257" s="89" t="e">
        <f>IF(#REF!="nulová",#REF!,0)</f>
        <v>#REF!</v>
      </c>
      <c r="AV257" s="3" t="s">
        <v>5</v>
      </c>
      <c r="AW257" s="89" t="e">
        <f>ROUND(#REF!*H257,2)</f>
        <v>#REF!</v>
      </c>
      <c r="AX257" s="3" t="s">
        <v>72</v>
      </c>
      <c r="AY257" s="88" t="s">
        <v>333</v>
      </c>
    </row>
    <row r="258" spans="1:51" s="11" customFormat="1" ht="115.2" x14ac:dyDescent="0.2">
      <c r="A258" s="12"/>
      <c r="B258" s="118"/>
      <c r="C258" s="86"/>
      <c r="D258" s="132" t="s">
        <v>74</v>
      </c>
      <c r="E258" s="86"/>
      <c r="F258" s="133" t="s">
        <v>304</v>
      </c>
      <c r="G258" s="86"/>
      <c r="H258" s="120"/>
      <c r="I258" s="12"/>
      <c r="J258" s="12"/>
      <c r="K258" s="12"/>
      <c r="L258" s="12"/>
      <c r="M258" s="12"/>
      <c r="N258" s="12"/>
      <c r="O258" s="12"/>
      <c r="P258" s="12"/>
      <c r="Q258" s="12"/>
      <c r="AF258" s="3" t="s">
        <v>74</v>
      </c>
      <c r="AG258" s="3" t="s">
        <v>41</v>
      </c>
    </row>
    <row r="259" spans="1:51" s="11" customFormat="1" ht="19.2" x14ac:dyDescent="0.2">
      <c r="A259" s="12"/>
      <c r="B259" s="118"/>
      <c r="C259" s="86"/>
      <c r="D259" s="132" t="s">
        <v>76</v>
      </c>
      <c r="E259" s="86"/>
      <c r="F259" s="133" t="s">
        <v>305</v>
      </c>
      <c r="G259" s="86"/>
      <c r="H259" s="120"/>
      <c r="I259" s="12"/>
      <c r="J259" s="12"/>
      <c r="K259" s="12"/>
      <c r="L259" s="12"/>
      <c r="M259" s="12"/>
      <c r="N259" s="12"/>
      <c r="O259" s="12"/>
      <c r="P259" s="12"/>
      <c r="Q259" s="12"/>
      <c r="AF259" s="3" t="s">
        <v>76</v>
      </c>
      <c r="AG259" s="3" t="s">
        <v>41</v>
      </c>
    </row>
    <row r="260" spans="1:51" s="11" customFormat="1" ht="168" customHeight="1" x14ac:dyDescent="0.2">
      <c r="A260" s="12"/>
      <c r="B260" s="118"/>
      <c r="C260" s="79" t="s">
        <v>334</v>
      </c>
      <c r="D260" s="79" t="s">
        <v>68</v>
      </c>
      <c r="E260" s="80" t="s">
        <v>335</v>
      </c>
      <c r="F260" s="92" t="s">
        <v>336</v>
      </c>
      <c r="G260" s="82" t="s">
        <v>122</v>
      </c>
      <c r="H260" s="131">
        <v>100</v>
      </c>
      <c r="I260" s="12"/>
      <c r="J260" s="12"/>
      <c r="K260" s="12"/>
      <c r="L260" s="12"/>
      <c r="M260" s="12"/>
      <c r="N260" s="12"/>
      <c r="O260" s="12"/>
      <c r="P260" s="12"/>
      <c r="Q260" s="12"/>
      <c r="AD260" s="88" t="s">
        <v>72</v>
      </c>
      <c r="AF260" s="88" t="s">
        <v>68</v>
      </c>
      <c r="AG260" s="88" t="s">
        <v>41</v>
      </c>
      <c r="AK260" s="3" t="s">
        <v>65</v>
      </c>
      <c r="AQ260" s="89" t="e">
        <f>IF(#REF!="základní",#REF!,0)</f>
        <v>#REF!</v>
      </c>
      <c r="AR260" s="89" t="e">
        <f>IF(#REF!="snížená",#REF!,0)</f>
        <v>#REF!</v>
      </c>
      <c r="AS260" s="89" t="e">
        <f>IF(#REF!="zákl. přenesená",#REF!,0)</f>
        <v>#REF!</v>
      </c>
      <c r="AT260" s="89" t="e">
        <f>IF(#REF!="sníž. přenesená",#REF!,0)</f>
        <v>#REF!</v>
      </c>
      <c r="AU260" s="89" t="e">
        <f>IF(#REF!="nulová",#REF!,0)</f>
        <v>#REF!</v>
      </c>
      <c r="AV260" s="3" t="s">
        <v>5</v>
      </c>
      <c r="AW260" s="89" t="e">
        <f>ROUND(#REF!*H260,2)</f>
        <v>#REF!</v>
      </c>
      <c r="AX260" s="3" t="s">
        <v>72</v>
      </c>
      <c r="AY260" s="88" t="s">
        <v>337</v>
      </c>
    </row>
    <row r="261" spans="1:51" s="11" customFormat="1" ht="115.2" x14ac:dyDescent="0.2">
      <c r="A261" s="12"/>
      <c r="B261" s="118"/>
      <c r="C261" s="86"/>
      <c r="D261" s="132" t="s">
        <v>74</v>
      </c>
      <c r="E261" s="86"/>
      <c r="F261" s="133" t="s">
        <v>304</v>
      </c>
      <c r="G261" s="86"/>
      <c r="H261" s="120"/>
      <c r="I261" s="12"/>
      <c r="J261" s="12"/>
      <c r="K261" s="12"/>
      <c r="L261" s="12"/>
      <c r="M261" s="12"/>
      <c r="N261" s="12"/>
      <c r="O261" s="12"/>
      <c r="P261" s="12"/>
      <c r="Q261" s="12"/>
      <c r="AF261" s="3" t="s">
        <v>74</v>
      </c>
      <c r="AG261" s="3" t="s">
        <v>41</v>
      </c>
    </row>
    <row r="262" spans="1:51" s="11" customFormat="1" ht="19.2" x14ac:dyDescent="0.2">
      <c r="A262" s="12"/>
      <c r="B262" s="118"/>
      <c r="C262" s="86"/>
      <c r="D262" s="132" t="s">
        <v>76</v>
      </c>
      <c r="E262" s="86"/>
      <c r="F262" s="133" t="s">
        <v>305</v>
      </c>
      <c r="G262" s="86"/>
      <c r="H262" s="120"/>
      <c r="I262" s="12"/>
      <c r="J262" s="12"/>
      <c r="K262" s="12"/>
      <c r="L262" s="12"/>
      <c r="M262" s="12"/>
      <c r="N262" s="12"/>
      <c r="O262" s="12"/>
      <c r="P262" s="12"/>
      <c r="Q262" s="12"/>
      <c r="AF262" s="3" t="s">
        <v>76</v>
      </c>
      <c r="AG262" s="3" t="s">
        <v>41</v>
      </c>
    </row>
    <row r="263" spans="1:51" s="11" customFormat="1" ht="180.75" customHeight="1" x14ac:dyDescent="0.2">
      <c r="A263" s="12"/>
      <c r="B263" s="118"/>
      <c r="C263" s="79" t="s">
        <v>338</v>
      </c>
      <c r="D263" s="79" t="s">
        <v>68</v>
      </c>
      <c r="E263" s="80" t="s">
        <v>339</v>
      </c>
      <c r="F263" s="92" t="s">
        <v>340</v>
      </c>
      <c r="G263" s="82" t="s">
        <v>122</v>
      </c>
      <c r="H263" s="131">
        <v>500</v>
      </c>
      <c r="I263" s="12"/>
      <c r="J263" s="12"/>
      <c r="K263" s="12"/>
      <c r="L263" s="12"/>
      <c r="M263" s="12"/>
      <c r="N263" s="12"/>
      <c r="O263" s="12"/>
      <c r="P263" s="12"/>
      <c r="Q263" s="12"/>
      <c r="AD263" s="88" t="s">
        <v>72</v>
      </c>
      <c r="AF263" s="88" t="s">
        <v>68</v>
      </c>
      <c r="AG263" s="88" t="s">
        <v>41</v>
      </c>
      <c r="AK263" s="3" t="s">
        <v>65</v>
      </c>
      <c r="AQ263" s="89" t="e">
        <f>IF(#REF!="základní",#REF!,0)</f>
        <v>#REF!</v>
      </c>
      <c r="AR263" s="89" t="e">
        <f>IF(#REF!="snížená",#REF!,0)</f>
        <v>#REF!</v>
      </c>
      <c r="AS263" s="89" t="e">
        <f>IF(#REF!="zákl. přenesená",#REF!,0)</f>
        <v>#REF!</v>
      </c>
      <c r="AT263" s="89" t="e">
        <f>IF(#REF!="sníž. přenesená",#REF!,0)</f>
        <v>#REF!</v>
      </c>
      <c r="AU263" s="89" t="e">
        <f>IF(#REF!="nulová",#REF!,0)</f>
        <v>#REF!</v>
      </c>
      <c r="AV263" s="3" t="s">
        <v>5</v>
      </c>
      <c r="AW263" s="89" t="e">
        <f>ROUND(#REF!*H263,2)</f>
        <v>#REF!</v>
      </c>
      <c r="AX263" s="3" t="s">
        <v>72</v>
      </c>
      <c r="AY263" s="88" t="s">
        <v>341</v>
      </c>
    </row>
    <row r="264" spans="1:51" s="11" customFormat="1" ht="115.2" x14ac:dyDescent="0.2">
      <c r="A264" s="12"/>
      <c r="B264" s="118"/>
      <c r="C264" s="86"/>
      <c r="D264" s="132" t="s">
        <v>74</v>
      </c>
      <c r="E264" s="86"/>
      <c r="F264" s="133" t="s">
        <v>342</v>
      </c>
      <c r="G264" s="86"/>
      <c r="H264" s="120"/>
      <c r="I264" s="12"/>
      <c r="J264" s="12"/>
      <c r="K264" s="12"/>
      <c r="L264" s="12"/>
      <c r="M264" s="12"/>
      <c r="N264" s="12"/>
      <c r="O264" s="12"/>
      <c r="P264" s="12"/>
      <c r="Q264" s="12"/>
      <c r="AF264" s="3" t="s">
        <v>74</v>
      </c>
      <c r="AG264" s="3" t="s">
        <v>41</v>
      </c>
    </row>
    <row r="265" spans="1:51" s="11" customFormat="1" ht="19.2" x14ac:dyDescent="0.2">
      <c r="A265" s="12"/>
      <c r="B265" s="118"/>
      <c r="C265" s="86"/>
      <c r="D265" s="132" t="s">
        <v>76</v>
      </c>
      <c r="E265" s="86"/>
      <c r="F265" s="133" t="s">
        <v>305</v>
      </c>
      <c r="G265" s="86"/>
      <c r="H265" s="120"/>
      <c r="I265" s="12"/>
      <c r="J265" s="12"/>
      <c r="K265" s="12"/>
      <c r="L265" s="12"/>
      <c r="M265" s="12"/>
      <c r="N265" s="12"/>
      <c r="O265" s="12"/>
      <c r="P265" s="12"/>
      <c r="Q265" s="12"/>
      <c r="AF265" s="3" t="s">
        <v>76</v>
      </c>
      <c r="AG265" s="3" t="s">
        <v>41</v>
      </c>
    </row>
    <row r="266" spans="1:51" s="11" customFormat="1" ht="180.75" customHeight="1" x14ac:dyDescent="0.2">
      <c r="A266" s="12"/>
      <c r="B266" s="118"/>
      <c r="C266" s="79" t="s">
        <v>343</v>
      </c>
      <c r="D266" s="79" t="s">
        <v>68</v>
      </c>
      <c r="E266" s="80" t="s">
        <v>344</v>
      </c>
      <c r="F266" s="92" t="s">
        <v>345</v>
      </c>
      <c r="G266" s="82" t="s">
        <v>122</v>
      </c>
      <c r="H266" s="131">
        <v>200</v>
      </c>
      <c r="I266" s="12"/>
      <c r="J266" s="12"/>
      <c r="K266" s="12"/>
      <c r="L266" s="12"/>
      <c r="M266" s="12"/>
      <c r="N266" s="12"/>
      <c r="O266" s="12"/>
      <c r="P266" s="12"/>
      <c r="Q266" s="12"/>
      <c r="AD266" s="88" t="s">
        <v>72</v>
      </c>
      <c r="AF266" s="88" t="s">
        <v>68</v>
      </c>
      <c r="AG266" s="88" t="s">
        <v>41</v>
      </c>
      <c r="AK266" s="3" t="s">
        <v>65</v>
      </c>
      <c r="AQ266" s="89" t="e">
        <f>IF(#REF!="základní",#REF!,0)</f>
        <v>#REF!</v>
      </c>
      <c r="AR266" s="89" t="e">
        <f>IF(#REF!="snížená",#REF!,0)</f>
        <v>#REF!</v>
      </c>
      <c r="AS266" s="89" t="e">
        <f>IF(#REF!="zákl. přenesená",#REF!,0)</f>
        <v>#REF!</v>
      </c>
      <c r="AT266" s="89" t="e">
        <f>IF(#REF!="sníž. přenesená",#REF!,0)</f>
        <v>#REF!</v>
      </c>
      <c r="AU266" s="89" t="e">
        <f>IF(#REF!="nulová",#REF!,0)</f>
        <v>#REF!</v>
      </c>
      <c r="AV266" s="3" t="s">
        <v>5</v>
      </c>
      <c r="AW266" s="89" t="e">
        <f>ROUND(#REF!*H266,2)</f>
        <v>#REF!</v>
      </c>
      <c r="AX266" s="3" t="s">
        <v>72</v>
      </c>
      <c r="AY266" s="88" t="s">
        <v>346</v>
      </c>
    </row>
    <row r="267" spans="1:51" s="11" customFormat="1" ht="115.2" x14ac:dyDescent="0.2">
      <c r="A267" s="12"/>
      <c r="B267" s="118"/>
      <c r="C267" s="86"/>
      <c r="D267" s="132" t="s">
        <v>74</v>
      </c>
      <c r="E267" s="86"/>
      <c r="F267" s="133" t="s">
        <v>342</v>
      </c>
      <c r="G267" s="86"/>
      <c r="H267" s="120"/>
      <c r="I267" s="12"/>
      <c r="J267" s="12"/>
      <c r="K267" s="12"/>
      <c r="L267" s="12"/>
      <c r="M267" s="12"/>
      <c r="N267" s="12"/>
      <c r="O267" s="12"/>
      <c r="P267" s="12"/>
      <c r="Q267" s="12"/>
      <c r="AF267" s="3" t="s">
        <v>74</v>
      </c>
      <c r="AG267" s="3" t="s">
        <v>41</v>
      </c>
    </row>
    <row r="268" spans="1:51" s="11" customFormat="1" ht="19.2" x14ac:dyDescent="0.2">
      <c r="A268" s="12"/>
      <c r="B268" s="118"/>
      <c r="C268" s="86"/>
      <c r="D268" s="132" t="s">
        <v>76</v>
      </c>
      <c r="E268" s="86"/>
      <c r="F268" s="133" t="s">
        <v>305</v>
      </c>
      <c r="G268" s="86"/>
      <c r="H268" s="120"/>
      <c r="I268" s="12"/>
      <c r="J268" s="12"/>
      <c r="K268" s="12"/>
      <c r="L268" s="12"/>
      <c r="M268" s="12"/>
      <c r="N268" s="12"/>
      <c r="O268" s="12"/>
      <c r="P268" s="12"/>
      <c r="Q268" s="12"/>
      <c r="AF268" s="3" t="s">
        <v>76</v>
      </c>
      <c r="AG268" s="3" t="s">
        <v>41</v>
      </c>
    </row>
    <row r="269" spans="1:51" s="11" customFormat="1" ht="194.4" customHeight="1" x14ac:dyDescent="0.2">
      <c r="A269" s="12"/>
      <c r="B269" s="118"/>
      <c r="C269" s="79" t="s">
        <v>347</v>
      </c>
      <c r="D269" s="79" t="s">
        <v>68</v>
      </c>
      <c r="E269" s="80" t="s">
        <v>348</v>
      </c>
      <c r="F269" s="92" t="s">
        <v>349</v>
      </c>
      <c r="G269" s="82" t="s">
        <v>122</v>
      </c>
      <c r="H269" s="131">
        <v>150</v>
      </c>
      <c r="I269" s="12"/>
      <c r="J269" s="12"/>
      <c r="K269" s="12"/>
      <c r="L269" s="12"/>
      <c r="M269" s="12"/>
      <c r="N269" s="12"/>
      <c r="O269" s="12"/>
      <c r="P269" s="12"/>
      <c r="Q269" s="12"/>
      <c r="AD269" s="88" t="s">
        <v>72</v>
      </c>
      <c r="AF269" s="88" t="s">
        <v>68</v>
      </c>
      <c r="AG269" s="88" t="s">
        <v>41</v>
      </c>
      <c r="AK269" s="3" t="s">
        <v>65</v>
      </c>
      <c r="AQ269" s="89" t="e">
        <f>IF(#REF!="základní",#REF!,0)</f>
        <v>#REF!</v>
      </c>
      <c r="AR269" s="89" t="e">
        <f>IF(#REF!="snížená",#REF!,0)</f>
        <v>#REF!</v>
      </c>
      <c r="AS269" s="89" t="e">
        <f>IF(#REF!="zákl. přenesená",#REF!,0)</f>
        <v>#REF!</v>
      </c>
      <c r="AT269" s="89" t="e">
        <f>IF(#REF!="sníž. přenesená",#REF!,0)</f>
        <v>#REF!</v>
      </c>
      <c r="AU269" s="89" t="e">
        <f>IF(#REF!="nulová",#REF!,0)</f>
        <v>#REF!</v>
      </c>
      <c r="AV269" s="3" t="s">
        <v>5</v>
      </c>
      <c r="AW269" s="89" t="e">
        <f>ROUND(#REF!*H269,2)</f>
        <v>#REF!</v>
      </c>
      <c r="AX269" s="3" t="s">
        <v>72</v>
      </c>
      <c r="AY269" s="88" t="s">
        <v>350</v>
      </c>
    </row>
    <row r="270" spans="1:51" s="11" customFormat="1" ht="115.2" x14ac:dyDescent="0.2">
      <c r="A270" s="12"/>
      <c r="B270" s="118"/>
      <c r="C270" s="86"/>
      <c r="D270" s="132" t="s">
        <v>74</v>
      </c>
      <c r="E270" s="86"/>
      <c r="F270" s="133" t="s">
        <v>342</v>
      </c>
      <c r="G270" s="86"/>
      <c r="H270" s="120"/>
      <c r="I270" s="12"/>
      <c r="J270" s="12"/>
      <c r="K270" s="12"/>
      <c r="L270" s="12"/>
      <c r="M270" s="12"/>
      <c r="N270" s="12"/>
      <c r="O270" s="12"/>
      <c r="P270" s="12"/>
      <c r="Q270" s="12"/>
      <c r="AF270" s="3" t="s">
        <v>74</v>
      </c>
      <c r="AG270" s="3" t="s">
        <v>41</v>
      </c>
    </row>
    <row r="271" spans="1:51" s="11" customFormat="1" ht="19.2" x14ac:dyDescent="0.2">
      <c r="A271" s="12"/>
      <c r="B271" s="118"/>
      <c r="C271" s="86"/>
      <c r="D271" s="132" t="s">
        <v>76</v>
      </c>
      <c r="E271" s="86"/>
      <c r="F271" s="133" t="s">
        <v>305</v>
      </c>
      <c r="G271" s="86"/>
      <c r="H271" s="120"/>
      <c r="I271" s="12"/>
      <c r="J271" s="12"/>
      <c r="K271" s="12"/>
      <c r="L271" s="12"/>
      <c r="M271" s="12"/>
      <c r="N271" s="12"/>
      <c r="O271" s="12"/>
      <c r="P271" s="12"/>
      <c r="Q271" s="12"/>
      <c r="AF271" s="3" t="s">
        <v>76</v>
      </c>
      <c r="AG271" s="3" t="s">
        <v>41</v>
      </c>
    </row>
    <row r="272" spans="1:51" s="11" customFormat="1" ht="194.4" customHeight="1" x14ac:dyDescent="0.2">
      <c r="A272" s="12"/>
      <c r="B272" s="118"/>
      <c r="C272" s="79" t="s">
        <v>351</v>
      </c>
      <c r="D272" s="79" t="s">
        <v>68</v>
      </c>
      <c r="E272" s="80" t="s">
        <v>352</v>
      </c>
      <c r="F272" s="92" t="s">
        <v>353</v>
      </c>
      <c r="G272" s="82" t="s">
        <v>122</v>
      </c>
      <c r="H272" s="131">
        <v>70</v>
      </c>
      <c r="I272" s="12"/>
      <c r="J272" s="12"/>
      <c r="K272" s="12"/>
      <c r="L272" s="12"/>
      <c r="M272" s="12"/>
      <c r="N272" s="12"/>
      <c r="O272" s="12"/>
      <c r="P272" s="12"/>
      <c r="Q272" s="12"/>
      <c r="AD272" s="88" t="s">
        <v>72</v>
      </c>
      <c r="AF272" s="88" t="s">
        <v>68</v>
      </c>
      <c r="AG272" s="88" t="s">
        <v>41</v>
      </c>
      <c r="AK272" s="3" t="s">
        <v>65</v>
      </c>
      <c r="AQ272" s="89" t="e">
        <f>IF(#REF!="základní",#REF!,0)</f>
        <v>#REF!</v>
      </c>
      <c r="AR272" s="89" t="e">
        <f>IF(#REF!="snížená",#REF!,0)</f>
        <v>#REF!</v>
      </c>
      <c r="AS272" s="89" t="e">
        <f>IF(#REF!="zákl. přenesená",#REF!,0)</f>
        <v>#REF!</v>
      </c>
      <c r="AT272" s="89" t="e">
        <f>IF(#REF!="sníž. přenesená",#REF!,0)</f>
        <v>#REF!</v>
      </c>
      <c r="AU272" s="89" t="e">
        <f>IF(#REF!="nulová",#REF!,0)</f>
        <v>#REF!</v>
      </c>
      <c r="AV272" s="3" t="s">
        <v>5</v>
      </c>
      <c r="AW272" s="89" t="e">
        <f>ROUND(#REF!*H272,2)</f>
        <v>#REF!</v>
      </c>
      <c r="AX272" s="3" t="s">
        <v>72</v>
      </c>
      <c r="AY272" s="88" t="s">
        <v>354</v>
      </c>
    </row>
    <row r="273" spans="1:51" s="11" customFormat="1" ht="115.2" x14ac:dyDescent="0.2">
      <c r="A273" s="12"/>
      <c r="B273" s="118"/>
      <c r="C273" s="86"/>
      <c r="D273" s="132" t="s">
        <v>74</v>
      </c>
      <c r="E273" s="86"/>
      <c r="F273" s="133" t="s">
        <v>342</v>
      </c>
      <c r="G273" s="86"/>
      <c r="H273" s="120"/>
      <c r="I273" s="12"/>
      <c r="J273" s="12"/>
      <c r="K273" s="12"/>
      <c r="L273" s="12"/>
      <c r="M273" s="12"/>
      <c r="N273" s="12"/>
      <c r="O273" s="12"/>
      <c r="P273" s="12"/>
      <c r="Q273" s="12"/>
      <c r="AF273" s="3" t="s">
        <v>74</v>
      </c>
      <c r="AG273" s="3" t="s">
        <v>41</v>
      </c>
    </row>
    <row r="274" spans="1:51" s="11" customFormat="1" ht="19.2" x14ac:dyDescent="0.2">
      <c r="A274" s="12"/>
      <c r="B274" s="118"/>
      <c r="C274" s="86"/>
      <c r="D274" s="132" t="s">
        <v>76</v>
      </c>
      <c r="E274" s="86"/>
      <c r="F274" s="133" t="s">
        <v>305</v>
      </c>
      <c r="G274" s="86"/>
      <c r="H274" s="120"/>
      <c r="I274" s="12"/>
      <c r="J274" s="12"/>
      <c r="K274" s="12"/>
      <c r="L274" s="12"/>
      <c r="M274" s="12"/>
      <c r="N274" s="12"/>
      <c r="O274" s="12"/>
      <c r="P274" s="12"/>
      <c r="Q274" s="12"/>
      <c r="AF274" s="3" t="s">
        <v>76</v>
      </c>
      <c r="AG274" s="3" t="s">
        <v>41</v>
      </c>
    </row>
    <row r="275" spans="1:51" s="11" customFormat="1" ht="180.75" customHeight="1" x14ac:dyDescent="0.2">
      <c r="A275" s="12"/>
      <c r="B275" s="118"/>
      <c r="C275" s="79" t="s">
        <v>355</v>
      </c>
      <c r="D275" s="79" t="s">
        <v>68</v>
      </c>
      <c r="E275" s="80" t="s">
        <v>356</v>
      </c>
      <c r="F275" s="92" t="s">
        <v>357</v>
      </c>
      <c r="G275" s="82" t="s">
        <v>122</v>
      </c>
      <c r="H275" s="131">
        <v>10</v>
      </c>
      <c r="I275" s="12"/>
      <c r="J275" s="12"/>
      <c r="K275" s="12"/>
      <c r="L275" s="12"/>
      <c r="M275" s="12"/>
      <c r="N275" s="12"/>
      <c r="O275" s="12"/>
      <c r="P275" s="12"/>
      <c r="Q275" s="12"/>
      <c r="AD275" s="88" t="s">
        <v>72</v>
      </c>
      <c r="AF275" s="88" t="s">
        <v>68</v>
      </c>
      <c r="AG275" s="88" t="s">
        <v>41</v>
      </c>
      <c r="AK275" s="3" t="s">
        <v>65</v>
      </c>
      <c r="AQ275" s="89" t="e">
        <f>IF(#REF!="základní",#REF!,0)</f>
        <v>#REF!</v>
      </c>
      <c r="AR275" s="89" t="e">
        <f>IF(#REF!="snížená",#REF!,0)</f>
        <v>#REF!</v>
      </c>
      <c r="AS275" s="89" t="e">
        <f>IF(#REF!="zákl. přenesená",#REF!,0)</f>
        <v>#REF!</v>
      </c>
      <c r="AT275" s="89" t="e">
        <f>IF(#REF!="sníž. přenesená",#REF!,0)</f>
        <v>#REF!</v>
      </c>
      <c r="AU275" s="89" t="e">
        <f>IF(#REF!="nulová",#REF!,0)</f>
        <v>#REF!</v>
      </c>
      <c r="AV275" s="3" t="s">
        <v>5</v>
      </c>
      <c r="AW275" s="89" t="e">
        <f>ROUND(#REF!*H275,2)</f>
        <v>#REF!</v>
      </c>
      <c r="AX275" s="3" t="s">
        <v>72</v>
      </c>
      <c r="AY275" s="88" t="s">
        <v>358</v>
      </c>
    </row>
    <row r="276" spans="1:51" s="11" customFormat="1" ht="115.2" x14ac:dyDescent="0.2">
      <c r="A276" s="12"/>
      <c r="B276" s="118"/>
      <c r="C276" s="86"/>
      <c r="D276" s="132" t="s">
        <v>74</v>
      </c>
      <c r="E276" s="86"/>
      <c r="F276" s="133" t="s">
        <v>342</v>
      </c>
      <c r="G276" s="86"/>
      <c r="H276" s="120"/>
      <c r="I276" s="12"/>
      <c r="J276" s="12"/>
      <c r="K276" s="12"/>
      <c r="L276" s="12"/>
      <c r="M276" s="12"/>
      <c r="N276" s="12"/>
      <c r="O276" s="12"/>
      <c r="P276" s="12"/>
      <c r="Q276" s="12"/>
      <c r="AF276" s="3" t="s">
        <v>74</v>
      </c>
      <c r="AG276" s="3" t="s">
        <v>41</v>
      </c>
    </row>
    <row r="277" spans="1:51" s="11" customFormat="1" ht="19.2" x14ac:dyDescent="0.2">
      <c r="A277" s="12"/>
      <c r="B277" s="118"/>
      <c r="C277" s="86"/>
      <c r="D277" s="132" t="s">
        <v>76</v>
      </c>
      <c r="E277" s="86"/>
      <c r="F277" s="133" t="s">
        <v>305</v>
      </c>
      <c r="G277" s="86"/>
      <c r="H277" s="120"/>
      <c r="I277" s="12"/>
      <c r="J277" s="12"/>
      <c r="K277" s="12"/>
      <c r="L277" s="12"/>
      <c r="M277" s="12"/>
      <c r="N277" s="12"/>
      <c r="O277" s="12"/>
      <c r="P277" s="12"/>
      <c r="Q277" s="12"/>
      <c r="AF277" s="3" t="s">
        <v>76</v>
      </c>
      <c r="AG277" s="3" t="s">
        <v>41</v>
      </c>
    </row>
    <row r="278" spans="1:51" s="11" customFormat="1" ht="168" customHeight="1" x14ac:dyDescent="0.2">
      <c r="A278" s="12"/>
      <c r="B278" s="118"/>
      <c r="C278" s="79" t="s">
        <v>359</v>
      </c>
      <c r="D278" s="79" t="s">
        <v>68</v>
      </c>
      <c r="E278" s="80" t="s">
        <v>360</v>
      </c>
      <c r="F278" s="92" t="s">
        <v>361</v>
      </c>
      <c r="G278" s="82" t="s">
        <v>122</v>
      </c>
      <c r="H278" s="131">
        <v>1500</v>
      </c>
      <c r="I278" s="12"/>
      <c r="J278" s="12"/>
      <c r="K278" s="12"/>
      <c r="L278" s="12"/>
      <c r="M278" s="12"/>
      <c r="N278" s="12"/>
      <c r="O278" s="12"/>
      <c r="P278" s="12"/>
      <c r="Q278" s="12"/>
      <c r="AD278" s="88" t="s">
        <v>72</v>
      </c>
      <c r="AF278" s="88" t="s">
        <v>68</v>
      </c>
      <c r="AG278" s="88" t="s">
        <v>41</v>
      </c>
      <c r="AK278" s="3" t="s">
        <v>65</v>
      </c>
      <c r="AQ278" s="89" t="e">
        <f>IF(#REF!="základní",#REF!,0)</f>
        <v>#REF!</v>
      </c>
      <c r="AR278" s="89" t="e">
        <f>IF(#REF!="snížená",#REF!,0)</f>
        <v>#REF!</v>
      </c>
      <c r="AS278" s="89" t="e">
        <f>IF(#REF!="zákl. přenesená",#REF!,0)</f>
        <v>#REF!</v>
      </c>
      <c r="AT278" s="89" t="e">
        <f>IF(#REF!="sníž. přenesená",#REF!,0)</f>
        <v>#REF!</v>
      </c>
      <c r="AU278" s="89" t="e">
        <f>IF(#REF!="nulová",#REF!,0)</f>
        <v>#REF!</v>
      </c>
      <c r="AV278" s="3" t="s">
        <v>5</v>
      </c>
      <c r="AW278" s="89" t="e">
        <f>ROUND(#REF!*H278,2)</f>
        <v>#REF!</v>
      </c>
      <c r="AX278" s="3" t="s">
        <v>72</v>
      </c>
      <c r="AY278" s="88" t="s">
        <v>362</v>
      </c>
    </row>
    <row r="279" spans="1:51" s="11" customFormat="1" ht="105.6" x14ac:dyDescent="0.2">
      <c r="A279" s="12"/>
      <c r="B279" s="118"/>
      <c r="C279" s="86"/>
      <c r="D279" s="132" t="s">
        <v>74</v>
      </c>
      <c r="E279" s="86"/>
      <c r="F279" s="133" t="s">
        <v>363</v>
      </c>
      <c r="G279" s="86"/>
      <c r="H279" s="120"/>
      <c r="I279" s="12"/>
      <c r="J279" s="12"/>
      <c r="K279" s="12"/>
      <c r="L279" s="12"/>
      <c r="M279" s="12"/>
      <c r="N279" s="12"/>
      <c r="O279" s="12"/>
      <c r="P279" s="12"/>
      <c r="Q279" s="12"/>
      <c r="AF279" s="3" t="s">
        <v>74</v>
      </c>
      <c r="AG279" s="3" t="s">
        <v>41</v>
      </c>
    </row>
    <row r="280" spans="1:51" s="11" customFormat="1" ht="19.2" x14ac:dyDescent="0.2">
      <c r="A280" s="12"/>
      <c r="B280" s="118"/>
      <c r="C280" s="86"/>
      <c r="D280" s="132" t="s">
        <v>76</v>
      </c>
      <c r="E280" s="86"/>
      <c r="F280" s="133" t="s">
        <v>305</v>
      </c>
      <c r="G280" s="86"/>
      <c r="H280" s="120"/>
      <c r="I280" s="12"/>
      <c r="J280" s="12"/>
      <c r="K280" s="12"/>
      <c r="L280" s="12"/>
      <c r="M280" s="12"/>
      <c r="N280" s="12"/>
      <c r="O280" s="12"/>
      <c r="P280" s="12"/>
      <c r="Q280" s="12"/>
      <c r="AF280" s="3" t="s">
        <v>76</v>
      </c>
      <c r="AG280" s="3" t="s">
        <v>41</v>
      </c>
    </row>
    <row r="281" spans="1:51" s="11" customFormat="1" ht="153.44999999999999" customHeight="1" x14ac:dyDescent="0.2">
      <c r="A281" s="12"/>
      <c r="B281" s="118"/>
      <c r="C281" s="79" t="s">
        <v>364</v>
      </c>
      <c r="D281" s="79" t="s">
        <v>68</v>
      </c>
      <c r="E281" s="80" t="s">
        <v>365</v>
      </c>
      <c r="F281" s="92" t="s">
        <v>366</v>
      </c>
      <c r="G281" s="82" t="s">
        <v>122</v>
      </c>
      <c r="H281" s="131">
        <v>200</v>
      </c>
      <c r="I281" s="12"/>
      <c r="J281" s="12"/>
      <c r="K281" s="12"/>
      <c r="L281" s="12"/>
      <c r="M281" s="12"/>
      <c r="N281" s="12"/>
      <c r="O281" s="12"/>
      <c r="P281" s="12"/>
      <c r="Q281" s="12"/>
      <c r="AD281" s="88" t="s">
        <v>72</v>
      </c>
      <c r="AF281" s="88" t="s">
        <v>68</v>
      </c>
      <c r="AG281" s="88" t="s">
        <v>41</v>
      </c>
      <c r="AK281" s="3" t="s">
        <v>65</v>
      </c>
      <c r="AQ281" s="89" t="e">
        <f>IF(#REF!="základní",#REF!,0)</f>
        <v>#REF!</v>
      </c>
      <c r="AR281" s="89" t="e">
        <f>IF(#REF!="snížená",#REF!,0)</f>
        <v>#REF!</v>
      </c>
      <c r="AS281" s="89" t="e">
        <f>IF(#REF!="zákl. přenesená",#REF!,0)</f>
        <v>#REF!</v>
      </c>
      <c r="AT281" s="89" t="e">
        <f>IF(#REF!="sníž. přenesená",#REF!,0)</f>
        <v>#REF!</v>
      </c>
      <c r="AU281" s="89" t="e">
        <f>IF(#REF!="nulová",#REF!,0)</f>
        <v>#REF!</v>
      </c>
      <c r="AV281" s="3" t="s">
        <v>5</v>
      </c>
      <c r="AW281" s="89" t="e">
        <f>ROUND(#REF!*H281,2)</f>
        <v>#REF!</v>
      </c>
      <c r="AX281" s="3" t="s">
        <v>72</v>
      </c>
      <c r="AY281" s="88" t="s">
        <v>367</v>
      </c>
    </row>
    <row r="282" spans="1:51" s="11" customFormat="1" ht="96" x14ac:dyDescent="0.2">
      <c r="A282" s="12"/>
      <c r="B282" s="118"/>
      <c r="C282" s="86"/>
      <c r="D282" s="132" t="s">
        <v>74</v>
      </c>
      <c r="E282" s="86"/>
      <c r="F282" s="133" t="s">
        <v>368</v>
      </c>
      <c r="G282" s="86"/>
      <c r="H282" s="120"/>
      <c r="I282" s="12"/>
      <c r="J282" s="12"/>
      <c r="K282" s="12"/>
      <c r="L282" s="12"/>
      <c r="M282" s="12"/>
      <c r="N282" s="12"/>
      <c r="O282" s="12"/>
      <c r="P282" s="12"/>
      <c r="Q282" s="12"/>
      <c r="AF282" s="3" t="s">
        <v>74</v>
      </c>
      <c r="AG282" s="3" t="s">
        <v>41</v>
      </c>
    </row>
    <row r="283" spans="1:51" s="11" customFormat="1" ht="19.2" x14ac:dyDescent="0.2">
      <c r="A283" s="12"/>
      <c r="B283" s="118"/>
      <c r="C283" s="86"/>
      <c r="D283" s="132" t="s">
        <v>76</v>
      </c>
      <c r="E283" s="86"/>
      <c r="F283" s="133" t="s">
        <v>305</v>
      </c>
      <c r="G283" s="86"/>
      <c r="H283" s="120"/>
      <c r="I283" s="12"/>
      <c r="J283" s="12"/>
      <c r="K283" s="12"/>
      <c r="L283" s="12"/>
      <c r="M283" s="12"/>
      <c r="N283" s="12"/>
      <c r="O283" s="12"/>
      <c r="P283" s="12"/>
      <c r="Q283" s="12"/>
      <c r="AF283" s="3" t="s">
        <v>76</v>
      </c>
      <c r="AG283" s="3" t="s">
        <v>41</v>
      </c>
    </row>
    <row r="284" spans="1:51" s="11" customFormat="1" ht="101.25" customHeight="1" x14ac:dyDescent="0.2">
      <c r="A284" s="12"/>
      <c r="B284" s="118"/>
      <c r="C284" s="79" t="s">
        <v>369</v>
      </c>
      <c r="D284" s="79" t="s">
        <v>68</v>
      </c>
      <c r="E284" s="80" t="s">
        <v>370</v>
      </c>
      <c r="F284" s="92" t="s">
        <v>371</v>
      </c>
      <c r="G284" s="82" t="s">
        <v>122</v>
      </c>
      <c r="H284" s="131">
        <v>50</v>
      </c>
      <c r="I284" s="12"/>
      <c r="J284" s="12"/>
      <c r="K284" s="12"/>
      <c r="L284" s="12"/>
      <c r="M284" s="12"/>
      <c r="N284" s="12"/>
      <c r="O284" s="12"/>
      <c r="P284" s="12"/>
      <c r="Q284" s="12"/>
      <c r="AD284" s="88" t="s">
        <v>72</v>
      </c>
      <c r="AF284" s="88" t="s">
        <v>68</v>
      </c>
      <c r="AG284" s="88" t="s">
        <v>41</v>
      </c>
      <c r="AK284" s="3" t="s">
        <v>65</v>
      </c>
      <c r="AQ284" s="89" t="e">
        <f>IF(#REF!="základní",#REF!,0)</f>
        <v>#REF!</v>
      </c>
      <c r="AR284" s="89" t="e">
        <f>IF(#REF!="snížená",#REF!,0)</f>
        <v>#REF!</v>
      </c>
      <c r="AS284" s="89" t="e">
        <f>IF(#REF!="zákl. přenesená",#REF!,0)</f>
        <v>#REF!</v>
      </c>
      <c r="AT284" s="89" t="e">
        <f>IF(#REF!="sníž. přenesená",#REF!,0)</f>
        <v>#REF!</v>
      </c>
      <c r="AU284" s="89" t="e">
        <f>IF(#REF!="nulová",#REF!,0)</f>
        <v>#REF!</v>
      </c>
      <c r="AV284" s="3" t="s">
        <v>5</v>
      </c>
      <c r="AW284" s="89" t="e">
        <f>ROUND(#REF!*H284,2)</f>
        <v>#REF!</v>
      </c>
      <c r="AX284" s="3" t="s">
        <v>72</v>
      </c>
      <c r="AY284" s="88" t="s">
        <v>372</v>
      </c>
    </row>
    <row r="285" spans="1:51" s="11" customFormat="1" ht="67.2" x14ac:dyDescent="0.2">
      <c r="A285" s="12"/>
      <c r="B285" s="118"/>
      <c r="C285" s="86"/>
      <c r="D285" s="132" t="s">
        <v>74</v>
      </c>
      <c r="E285" s="86"/>
      <c r="F285" s="133" t="s">
        <v>373</v>
      </c>
      <c r="G285" s="86"/>
      <c r="H285" s="120"/>
      <c r="I285" s="12"/>
      <c r="J285" s="12"/>
      <c r="K285" s="12"/>
      <c r="L285" s="12"/>
      <c r="M285" s="12"/>
      <c r="N285" s="12"/>
      <c r="O285" s="12"/>
      <c r="P285" s="12"/>
      <c r="Q285" s="12"/>
      <c r="AF285" s="3" t="s">
        <v>74</v>
      </c>
      <c r="AG285" s="3" t="s">
        <v>41</v>
      </c>
    </row>
    <row r="286" spans="1:51" s="11" customFormat="1" ht="19.2" x14ac:dyDescent="0.2">
      <c r="A286" s="12"/>
      <c r="B286" s="118"/>
      <c r="C286" s="86"/>
      <c r="D286" s="132" t="s">
        <v>76</v>
      </c>
      <c r="E286" s="86"/>
      <c r="F286" s="133" t="s">
        <v>305</v>
      </c>
      <c r="G286" s="86"/>
      <c r="H286" s="120"/>
      <c r="I286" s="12"/>
      <c r="J286" s="12"/>
      <c r="K286" s="12"/>
      <c r="L286" s="12"/>
      <c r="M286" s="12"/>
      <c r="N286" s="12"/>
      <c r="O286" s="12"/>
      <c r="P286" s="12"/>
      <c r="Q286" s="12"/>
      <c r="AF286" s="3" t="s">
        <v>76</v>
      </c>
      <c r="AG286" s="3" t="s">
        <v>41</v>
      </c>
    </row>
    <row r="287" spans="1:51" s="11" customFormat="1" ht="44.25" customHeight="1" x14ac:dyDescent="0.2">
      <c r="A287" s="12"/>
      <c r="B287" s="118"/>
      <c r="C287" s="79" t="s">
        <v>374</v>
      </c>
      <c r="D287" s="79" t="s">
        <v>68</v>
      </c>
      <c r="E287" s="80" t="s">
        <v>375</v>
      </c>
      <c r="F287" s="92" t="s">
        <v>376</v>
      </c>
      <c r="G287" s="82" t="s">
        <v>122</v>
      </c>
      <c r="H287" s="131">
        <v>200</v>
      </c>
      <c r="I287" s="12"/>
      <c r="J287" s="12"/>
      <c r="K287" s="12"/>
      <c r="L287" s="12"/>
      <c r="M287" s="12"/>
      <c r="N287" s="12"/>
      <c r="O287" s="12"/>
      <c r="P287" s="12"/>
      <c r="Q287" s="12"/>
      <c r="AD287" s="88" t="s">
        <v>72</v>
      </c>
      <c r="AF287" s="88" t="s">
        <v>68</v>
      </c>
      <c r="AG287" s="88" t="s">
        <v>41</v>
      </c>
      <c r="AK287" s="3" t="s">
        <v>65</v>
      </c>
      <c r="AQ287" s="89" t="e">
        <f>IF(#REF!="základní",#REF!,0)</f>
        <v>#REF!</v>
      </c>
      <c r="AR287" s="89" t="e">
        <f>IF(#REF!="snížená",#REF!,0)</f>
        <v>#REF!</v>
      </c>
      <c r="AS287" s="89" t="e">
        <f>IF(#REF!="zákl. přenesená",#REF!,0)</f>
        <v>#REF!</v>
      </c>
      <c r="AT287" s="89" t="e">
        <f>IF(#REF!="sníž. přenesená",#REF!,0)</f>
        <v>#REF!</v>
      </c>
      <c r="AU287" s="89" t="e">
        <f>IF(#REF!="nulová",#REF!,0)</f>
        <v>#REF!</v>
      </c>
      <c r="AV287" s="3" t="s">
        <v>5</v>
      </c>
      <c r="AW287" s="89" t="e">
        <f>ROUND(#REF!*H287,2)</f>
        <v>#REF!</v>
      </c>
      <c r="AX287" s="3" t="s">
        <v>72</v>
      </c>
      <c r="AY287" s="88" t="s">
        <v>377</v>
      </c>
    </row>
    <row r="288" spans="1:51" s="11" customFormat="1" ht="28.8" x14ac:dyDescent="0.2">
      <c r="A288" s="12"/>
      <c r="B288" s="118"/>
      <c r="C288" s="86"/>
      <c r="D288" s="132" t="s">
        <v>74</v>
      </c>
      <c r="E288" s="86"/>
      <c r="F288" s="133" t="s">
        <v>378</v>
      </c>
      <c r="G288" s="86"/>
      <c r="H288" s="120"/>
      <c r="I288" s="12"/>
      <c r="J288" s="12"/>
      <c r="K288" s="12"/>
      <c r="L288" s="12"/>
      <c r="M288" s="12"/>
      <c r="N288" s="12"/>
      <c r="O288" s="12"/>
      <c r="P288" s="12"/>
      <c r="Q288" s="12"/>
      <c r="AF288" s="3" t="s">
        <v>74</v>
      </c>
      <c r="AG288" s="3" t="s">
        <v>41</v>
      </c>
    </row>
    <row r="289" spans="1:51" s="11" customFormat="1" ht="100.5" customHeight="1" x14ac:dyDescent="0.2">
      <c r="A289" s="12"/>
      <c r="B289" s="118"/>
      <c r="C289" s="79" t="s">
        <v>379</v>
      </c>
      <c r="D289" s="79" t="s">
        <v>68</v>
      </c>
      <c r="E289" s="80" t="s">
        <v>380</v>
      </c>
      <c r="F289" s="92" t="s">
        <v>381</v>
      </c>
      <c r="G289" s="82" t="s">
        <v>122</v>
      </c>
      <c r="H289" s="131">
        <v>200</v>
      </c>
      <c r="I289" s="12"/>
      <c r="J289" s="12"/>
      <c r="K289" s="12"/>
      <c r="L289" s="12"/>
      <c r="M289" s="12"/>
      <c r="N289" s="12"/>
      <c r="O289" s="12"/>
      <c r="P289" s="12"/>
      <c r="Q289" s="12"/>
      <c r="AD289" s="88" t="s">
        <v>72</v>
      </c>
      <c r="AF289" s="88" t="s">
        <v>68</v>
      </c>
      <c r="AG289" s="88" t="s">
        <v>41</v>
      </c>
      <c r="AK289" s="3" t="s">
        <v>65</v>
      </c>
      <c r="AQ289" s="89" t="e">
        <f>IF(#REF!="základní",#REF!,0)</f>
        <v>#REF!</v>
      </c>
      <c r="AR289" s="89" t="e">
        <f>IF(#REF!="snížená",#REF!,0)</f>
        <v>#REF!</v>
      </c>
      <c r="AS289" s="89" t="e">
        <f>IF(#REF!="zákl. přenesená",#REF!,0)</f>
        <v>#REF!</v>
      </c>
      <c r="AT289" s="89" t="e">
        <f>IF(#REF!="sníž. přenesená",#REF!,0)</f>
        <v>#REF!</v>
      </c>
      <c r="AU289" s="89" t="e">
        <f>IF(#REF!="nulová",#REF!,0)</f>
        <v>#REF!</v>
      </c>
      <c r="AV289" s="3" t="s">
        <v>5</v>
      </c>
      <c r="AW289" s="89" t="e">
        <f>ROUND(#REF!*H289,2)</f>
        <v>#REF!</v>
      </c>
      <c r="AX289" s="3" t="s">
        <v>72</v>
      </c>
      <c r="AY289" s="88" t="s">
        <v>382</v>
      </c>
    </row>
    <row r="290" spans="1:51" s="11" customFormat="1" ht="67.2" x14ac:dyDescent="0.2">
      <c r="A290" s="12"/>
      <c r="B290" s="118"/>
      <c r="C290" s="86"/>
      <c r="D290" s="132" t="s">
        <v>74</v>
      </c>
      <c r="E290" s="86"/>
      <c r="F290" s="133" t="s">
        <v>383</v>
      </c>
      <c r="G290" s="86"/>
      <c r="H290" s="120"/>
      <c r="I290" s="12"/>
      <c r="J290" s="12"/>
      <c r="K290" s="12"/>
      <c r="L290" s="12"/>
      <c r="M290" s="12"/>
      <c r="N290" s="12"/>
      <c r="O290" s="12"/>
      <c r="P290" s="12"/>
      <c r="Q290" s="12"/>
      <c r="AF290" s="3" t="s">
        <v>74</v>
      </c>
      <c r="AG290" s="3" t="s">
        <v>41</v>
      </c>
    </row>
    <row r="291" spans="1:51" s="11" customFormat="1" ht="101.25" customHeight="1" x14ac:dyDescent="0.2">
      <c r="A291" s="12"/>
      <c r="B291" s="118"/>
      <c r="C291" s="79" t="s">
        <v>384</v>
      </c>
      <c r="D291" s="79" t="s">
        <v>68</v>
      </c>
      <c r="E291" s="80" t="s">
        <v>385</v>
      </c>
      <c r="F291" s="92" t="s">
        <v>386</v>
      </c>
      <c r="G291" s="82" t="s">
        <v>122</v>
      </c>
      <c r="H291" s="131">
        <v>200</v>
      </c>
      <c r="I291" s="12"/>
      <c r="J291" s="12"/>
      <c r="K291" s="12"/>
      <c r="L291" s="12"/>
      <c r="M291" s="12"/>
      <c r="N291" s="12"/>
      <c r="O291" s="12"/>
      <c r="P291" s="12"/>
      <c r="Q291" s="12"/>
      <c r="AD291" s="88" t="s">
        <v>72</v>
      </c>
      <c r="AF291" s="88" t="s">
        <v>68</v>
      </c>
      <c r="AG291" s="88" t="s">
        <v>41</v>
      </c>
      <c r="AK291" s="3" t="s">
        <v>65</v>
      </c>
      <c r="AQ291" s="89" t="e">
        <f>IF(#REF!="základní",#REF!,0)</f>
        <v>#REF!</v>
      </c>
      <c r="AR291" s="89" t="e">
        <f>IF(#REF!="snížená",#REF!,0)</f>
        <v>#REF!</v>
      </c>
      <c r="AS291" s="89" t="e">
        <f>IF(#REF!="zákl. přenesená",#REF!,0)</f>
        <v>#REF!</v>
      </c>
      <c r="AT291" s="89" t="e">
        <f>IF(#REF!="sníž. přenesená",#REF!,0)</f>
        <v>#REF!</v>
      </c>
      <c r="AU291" s="89" t="e">
        <f>IF(#REF!="nulová",#REF!,0)</f>
        <v>#REF!</v>
      </c>
      <c r="AV291" s="3" t="s">
        <v>5</v>
      </c>
      <c r="AW291" s="89" t="e">
        <f>ROUND(#REF!*H291,2)</f>
        <v>#REF!</v>
      </c>
      <c r="AX291" s="3" t="s">
        <v>72</v>
      </c>
      <c r="AY291" s="88" t="s">
        <v>387</v>
      </c>
    </row>
    <row r="292" spans="1:51" s="11" customFormat="1" ht="67.2" x14ac:dyDescent="0.2">
      <c r="A292" s="12"/>
      <c r="B292" s="118"/>
      <c r="C292" s="86"/>
      <c r="D292" s="132" t="s">
        <v>74</v>
      </c>
      <c r="E292" s="86"/>
      <c r="F292" s="133" t="s">
        <v>383</v>
      </c>
      <c r="G292" s="86"/>
      <c r="H292" s="120"/>
      <c r="I292" s="12"/>
      <c r="J292" s="12"/>
      <c r="K292" s="12"/>
      <c r="L292" s="12"/>
      <c r="M292" s="12"/>
      <c r="N292" s="12"/>
      <c r="O292" s="12"/>
      <c r="P292" s="12"/>
      <c r="Q292" s="12"/>
      <c r="AF292" s="3" t="s">
        <v>74</v>
      </c>
      <c r="AG292" s="3" t="s">
        <v>41</v>
      </c>
    </row>
    <row r="293" spans="1:51" s="11" customFormat="1" ht="76.349999999999994" customHeight="1" x14ac:dyDescent="0.2">
      <c r="A293" s="12"/>
      <c r="B293" s="118"/>
      <c r="C293" s="79" t="s">
        <v>388</v>
      </c>
      <c r="D293" s="79" t="s">
        <v>68</v>
      </c>
      <c r="E293" s="80" t="s">
        <v>389</v>
      </c>
      <c r="F293" s="92" t="s">
        <v>390</v>
      </c>
      <c r="G293" s="82" t="s">
        <v>71</v>
      </c>
      <c r="H293" s="131">
        <v>2.5</v>
      </c>
      <c r="I293" s="12"/>
      <c r="J293" s="12"/>
      <c r="K293" s="12"/>
      <c r="L293" s="12"/>
      <c r="M293" s="12"/>
      <c r="N293" s="12"/>
      <c r="O293" s="12"/>
      <c r="P293" s="12"/>
      <c r="Q293" s="12"/>
      <c r="AD293" s="88" t="s">
        <v>72</v>
      </c>
      <c r="AF293" s="88" t="s">
        <v>68</v>
      </c>
      <c r="AG293" s="88" t="s">
        <v>41</v>
      </c>
      <c r="AK293" s="3" t="s">
        <v>65</v>
      </c>
      <c r="AQ293" s="89" t="e">
        <f>IF(#REF!="základní",#REF!,0)</f>
        <v>#REF!</v>
      </c>
      <c r="AR293" s="89" t="e">
        <f>IF(#REF!="snížená",#REF!,0)</f>
        <v>#REF!</v>
      </c>
      <c r="AS293" s="89" t="e">
        <f>IF(#REF!="zákl. přenesená",#REF!,0)</f>
        <v>#REF!</v>
      </c>
      <c r="AT293" s="89" t="e">
        <f>IF(#REF!="sníž. přenesená",#REF!,0)</f>
        <v>#REF!</v>
      </c>
      <c r="AU293" s="89" t="e">
        <f>IF(#REF!="nulová",#REF!,0)</f>
        <v>#REF!</v>
      </c>
      <c r="AV293" s="3" t="s">
        <v>5</v>
      </c>
      <c r="AW293" s="89" t="e">
        <f>ROUND(#REF!*H293,2)</f>
        <v>#REF!</v>
      </c>
      <c r="AX293" s="3" t="s">
        <v>72</v>
      </c>
      <c r="AY293" s="88" t="s">
        <v>391</v>
      </c>
    </row>
    <row r="294" spans="1:51" s="11" customFormat="1" ht="38.4" x14ac:dyDescent="0.2">
      <c r="A294" s="12"/>
      <c r="B294" s="118"/>
      <c r="C294" s="86"/>
      <c r="D294" s="132" t="s">
        <v>74</v>
      </c>
      <c r="E294" s="86"/>
      <c r="F294" s="133" t="s">
        <v>392</v>
      </c>
      <c r="G294" s="86"/>
      <c r="H294" s="120"/>
      <c r="I294" s="12"/>
      <c r="J294" s="12"/>
      <c r="K294" s="12"/>
      <c r="L294" s="12"/>
      <c r="M294" s="12"/>
      <c r="N294" s="12"/>
      <c r="O294" s="12"/>
      <c r="P294" s="12"/>
      <c r="Q294" s="12"/>
      <c r="AF294" s="3" t="s">
        <v>74</v>
      </c>
      <c r="AG294" s="3" t="s">
        <v>41</v>
      </c>
    </row>
    <row r="295" spans="1:51" s="11" customFormat="1" ht="90" customHeight="1" x14ac:dyDescent="0.2">
      <c r="A295" s="12"/>
      <c r="B295" s="118"/>
      <c r="C295" s="79" t="s">
        <v>393</v>
      </c>
      <c r="D295" s="79" t="s">
        <v>68</v>
      </c>
      <c r="E295" s="80" t="s">
        <v>394</v>
      </c>
      <c r="F295" s="92" t="s">
        <v>395</v>
      </c>
      <c r="G295" s="82" t="s">
        <v>71</v>
      </c>
      <c r="H295" s="131">
        <v>2</v>
      </c>
      <c r="I295" s="12"/>
      <c r="J295" s="12"/>
      <c r="K295" s="12"/>
      <c r="L295" s="12"/>
      <c r="M295" s="12"/>
      <c r="N295" s="12"/>
      <c r="O295" s="12"/>
      <c r="P295" s="12"/>
      <c r="Q295" s="12"/>
      <c r="AD295" s="88" t="s">
        <v>72</v>
      </c>
      <c r="AF295" s="88" t="s">
        <v>68</v>
      </c>
      <c r="AG295" s="88" t="s">
        <v>41</v>
      </c>
      <c r="AK295" s="3" t="s">
        <v>65</v>
      </c>
      <c r="AQ295" s="89" t="e">
        <f>IF(#REF!="základní",#REF!,0)</f>
        <v>#REF!</v>
      </c>
      <c r="AR295" s="89" t="e">
        <f>IF(#REF!="snížená",#REF!,0)</f>
        <v>#REF!</v>
      </c>
      <c r="AS295" s="89" t="e">
        <f>IF(#REF!="zákl. přenesená",#REF!,0)</f>
        <v>#REF!</v>
      </c>
      <c r="AT295" s="89" t="e">
        <f>IF(#REF!="sníž. přenesená",#REF!,0)</f>
        <v>#REF!</v>
      </c>
      <c r="AU295" s="89" t="e">
        <f>IF(#REF!="nulová",#REF!,0)</f>
        <v>#REF!</v>
      </c>
      <c r="AV295" s="3" t="s">
        <v>5</v>
      </c>
      <c r="AW295" s="89" t="e">
        <f>ROUND(#REF!*H295,2)</f>
        <v>#REF!</v>
      </c>
      <c r="AX295" s="3" t="s">
        <v>72</v>
      </c>
      <c r="AY295" s="88" t="s">
        <v>396</v>
      </c>
    </row>
    <row r="296" spans="1:51" s="11" customFormat="1" ht="48" x14ac:dyDescent="0.2">
      <c r="A296" s="12"/>
      <c r="B296" s="118"/>
      <c r="C296" s="86"/>
      <c r="D296" s="132" t="s">
        <v>74</v>
      </c>
      <c r="E296" s="86"/>
      <c r="F296" s="133" t="s">
        <v>397</v>
      </c>
      <c r="G296" s="86"/>
      <c r="H296" s="120"/>
      <c r="I296" s="12"/>
      <c r="J296" s="12"/>
      <c r="K296" s="12"/>
      <c r="L296" s="12"/>
      <c r="M296" s="12"/>
      <c r="N296" s="12"/>
      <c r="O296" s="12"/>
      <c r="P296" s="12"/>
      <c r="Q296" s="12"/>
      <c r="AF296" s="3" t="s">
        <v>74</v>
      </c>
      <c r="AG296" s="3" t="s">
        <v>41</v>
      </c>
    </row>
    <row r="297" spans="1:51" s="11" customFormat="1" ht="90" customHeight="1" x14ac:dyDescent="0.2">
      <c r="A297" s="12"/>
      <c r="B297" s="118"/>
      <c r="C297" s="79" t="s">
        <v>398</v>
      </c>
      <c r="D297" s="79" t="s">
        <v>68</v>
      </c>
      <c r="E297" s="80" t="s">
        <v>399</v>
      </c>
      <c r="F297" s="92" t="s">
        <v>400</v>
      </c>
      <c r="G297" s="82" t="s">
        <v>71</v>
      </c>
      <c r="H297" s="131">
        <v>0.5</v>
      </c>
      <c r="I297" s="12"/>
      <c r="J297" s="12"/>
      <c r="K297" s="12"/>
      <c r="L297" s="12"/>
      <c r="M297" s="12"/>
      <c r="N297" s="12"/>
      <c r="O297" s="12"/>
      <c r="P297" s="12"/>
      <c r="Q297" s="12"/>
      <c r="AD297" s="88" t="s">
        <v>72</v>
      </c>
      <c r="AF297" s="88" t="s">
        <v>68</v>
      </c>
      <c r="AG297" s="88" t="s">
        <v>41</v>
      </c>
      <c r="AK297" s="3" t="s">
        <v>65</v>
      </c>
      <c r="AQ297" s="89" t="e">
        <f>IF(#REF!="základní",#REF!,0)</f>
        <v>#REF!</v>
      </c>
      <c r="AR297" s="89" t="e">
        <f>IF(#REF!="snížená",#REF!,0)</f>
        <v>#REF!</v>
      </c>
      <c r="AS297" s="89" t="e">
        <f>IF(#REF!="zákl. přenesená",#REF!,0)</f>
        <v>#REF!</v>
      </c>
      <c r="AT297" s="89" t="e">
        <f>IF(#REF!="sníž. přenesená",#REF!,0)</f>
        <v>#REF!</v>
      </c>
      <c r="AU297" s="89" t="e">
        <f>IF(#REF!="nulová",#REF!,0)</f>
        <v>#REF!</v>
      </c>
      <c r="AV297" s="3" t="s">
        <v>5</v>
      </c>
      <c r="AW297" s="89" t="e">
        <f>ROUND(#REF!*H297,2)</f>
        <v>#REF!</v>
      </c>
      <c r="AX297" s="3" t="s">
        <v>72</v>
      </c>
      <c r="AY297" s="88" t="s">
        <v>401</v>
      </c>
    </row>
    <row r="298" spans="1:51" s="11" customFormat="1" ht="48" x14ac:dyDescent="0.2">
      <c r="A298" s="12"/>
      <c r="B298" s="118"/>
      <c r="C298" s="86"/>
      <c r="D298" s="132" t="s">
        <v>74</v>
      </c>
      <c r="E298" s="86"/>
      <c r="F298" s="133" t="s">
        <v>397</v>
      </c>
      <c r="G298" s="86"/>
      <c r="H298" s="120"/>
      <c r="I298" s="12"/>
      <c r="J298" s="12"/>
      <c r="K298" s="12"/>
      <c r="L298" s="12"/>
      <c r="M298" s="12"/>
      <c r="N298" s="12"/>
      <c r="O298" s="12"/>
      <c r="P298" s="12"/>
      <c r="Q298" s="12"/>
      <c r="AF298" s="3" t="s">
        <v>74</v>
      </c>
      <c r="AG298" s="3" t="s">
        <v>41</v>
      </c>
    </row>
    <row r="299" spans="1:51" s="11" customFormat="1" ht="101.25" customHeight="1" x14ac:dyDescent="0.2">
      <c r="A299" s="12"/>
      <c r="B299" s="118"/>
      <c r="C299" s="79" t="s">
        <v>402</v>
      </c>
      <c r="D299" s="79" t="s">
        <v>68</v>
      </c>
      <c r="E299" s="80" t="s">
        <v>403</v>
      </c>
      <c r="F299" s="92" t="s">
        <v>404</v>
      </c>
      <c r="G299" s="82" t="s">
        <v>80</v>
      </c>
      <c r="H299" s="131">
        <v>200</v>
      </c>
      <c r="I299" s="12"/>
      <c r="J299" s="12"/>
      <c r="K299" s="12"/>
      <c r="L299" s="12"/>
      <c r="M299" s="12"/>
      <c r="N299" s="12"/>
      <c r="O299" s="12"/>
      <c r="P299" s="12"/>
      <c r="Q299" s="12"/>
      <c r="AD299" s="88" t="s">
        <v>72</v>
      </c>
      <c r="AF299" s="88" t="s">
        <v>68</v>
      </c>
      <c r="AG299" s="88" t="s">
        <v>41</v>
      </c>
      <c r="AK299" s="3" t="s">
        <v>65</v>
      </c>
      <c r="AQ299" s="89" t="e">
        <f>IF(#REF!="základní",#REF!,0)</f>
        <v>#REF!</v>
      </c>
      <c r="AR299" s="89" t="e">
        <f>IF(#REF!="snížená",#REF!,0)</f>
        <v>#REF!</v>
      </c>
      <c r="AS299" s="89" t="e">
        <f>IF(#REF!="zákl. přenesená",#REF!,0)</f>
        <v>#REF!</v>
      </c>
      <c r="AT299" s="89" t="e">
        <f>IF(#REF!="sníž. přenesená",#REF!,0)</f>
        <v>#REF!</v>
      </c>
      <c r="AU299" s="89" t="e">
        <f>IF(#REF!="nulová",#REF!,0)</f>
        <v>#REF!</v>
      </c>
      <c r="AV299" s="3" t="s">
        <v>5</v>
      </c>
      <c r="AW299" s="89" t="e">
        <f>ROUND(#REF!*H299,2)</f>
        <v>#REF!</v>
      </c>
      <c r="AX299" s="3" t="s">
        <v>72</v>
      </c>
      <c r="AY299" s="88" t="s">
        <v>405</v>
      </c>
    </row>
    <row r="300" spans="1:51" s="11" customFormat="1" ht="76.8" x14ac:dyDescent="0.2">
      <c r="A300" s="12"/>
      <c r="B300" s="118"/>
      <c r="C300" s="86"/>
      <c r="D300" s="132" t="s">
        <v>74</v>
      </c>
      <c r="E300" s="86"/>
      <c r="F300" s="133" t="s">
        <v>406</v>
      </c>
      <c r="G300" s="86"/>
      <c r="H300" s="120"/>
      <c r="I300" s="12"/>
      <c r="J300" s="12"/>
      <c r="K300" s="12"/>
      <c r="L300" s="12"/>
      <c r="M300" s="12"/>
      <c r="N300" s="12"/>
      <c r="O300" s="12"/>
      <c r="P300" s="12"/>
      <c r="Q300" s="12"/>
      <c r="AF300" s="3" t="s">
        <v>74</v>
      </c>
      <c r="AG300" s="3" t="s">
        <v>41</v>
      </c>
    </row>
    <row r="301" spans="1:51" s="11" customFormat="1" ht="19.2" x14ac:dyDescent="0.2">
      <c r="A301" s="12"/>
      <c r="B301" s="118"/>
      <c r="C301" s="86"/>
      <c r="D301" s="132" t="s">
        <v>76</v>
      </c>
      <c r="E301" s="86"/>
      <c r="F301" s="133" t="s">
        <v>407</v>
      </c>
      <c r="G301" s="86"/>
      <c r="H301" s="120"/>
      <c r="I301" s="12"/>
      <c r="J301" s="12"/>
      <c r="K301" s="12"/>
      <c r="L301" s="12"/>
      <c r="M301" s="12"/>
      <c r="N301" s="12"/>
      <c r="O301" s="12"/>
      <c r="P301" s="12"/>
      <c r="Q301" s="12"/>
      <c r="AF301" s="3" t="s">
        <v>76</v>
      </c>
      <c r="AG301" s="3" t="s">
        <v>41</v>
      </c>
    </row>
    <row r="302" spans="1:51" s="11" customFormat="1" ht="101.25" customHeight="1" x14ac:dyDescent="0.2">
      <c r="A302" s="12"/>
      <c r="B302" s="118"/>
      <c r="C302" s="79" t="s">
        <v>408</v>
      </c>
      <c r="D302" s="79" t="s">
        <v>68</v>
      </c>
      <c r="E302" s="80" t="s">
        <v>409</v>
      </c>
      <c r="F302" s="92" t="s">
        <v>410</v>
      </c>
      <c r="G302" s="82" t="s">
        <v>80</v>
      </c>
      <c r="H302" s="131">
        <v>400</v>
      </c>
      <c r="I302" s="12"/>
      <c r="J302" s="12"/>
      <c r="K302" s="12"/>
      <c r="L302" s="12"/>
      <c r="M302" s="12"/>
      <c r="N302" s="12"/>
      <c r="O302" s="12"/>
      <c r="P302" s="12"/>
      <c r="Q302" s="12"/>
      <c r="AD302" s="88" t="s">
        <v>72</v>
      </c>
      <c r="AF302" s="88" t="s">
        <v>68</v>
      </c>
      <c r="AG302" s="88" t="s">
        <v>41</v>
      </c>
      <c r="AK302" s="3" t="s">
        <v>65</v>
      </c>
      <c r="AQ302" s="89" t="e">
        <f>IF(#REF!="základní",#REF!,0)</f>
        <v>#REF!</v>
      </c>
      <c r="AR302" s="89" t="e">
        <f>IF(#REF!="snížená",#REF!,0)</f>
        <v>#REF!</v>
      </c>
      <c r="AS302" s="89" t="e">
        <f>IF(#REF!="zákl. přenesená",#REF!,0)</f>
        <v>#REF!</v>
      </c>
      <c r="AT302" s="89" t="e">
        <f>IF(#REF!="sníž. přenesená",#REF!,0)</f>
        <v>#REF!</v>
      </c>
      <c r="AU302" s="89" t="e">
        <f>IF(#REF!="nulová",#REF!,0)</f>
        <v>#REF!</v>
      </c>
      <c r="AV302" s="3" t="s">
        <v>5</v>
      </c>
      <c r="AW302" s="89" t="e">
        <f>ROUND(#REF!*H302,2)</f>
        <v>#REF!</v>
      </c>
      <c r="AX302" s="3" t="s">
        <v>72</v>
      </c>
      <c r="AY302" s="88" t="s">
        <v>411</v>
      </c>
    </row>
    <row r="303" spans="1:51" s="11" customFormat="1" ht="76.8" x14ac:dyDescent="0.2">
      <c r="A303" s="12"/>
      <c r="B303" s="118"/>
      <c r="C303" s="86"/>
      <c r="D303" s="132" t="s">
        <v>74</v>
      </c>
      <c r="E303" s="86"/>
      <c r="F303" s="133" t="s">
        <v>406</v>
      </c>
      <c r="G303" s="86"/>
      <c r="H303" s="120"/>
      <c r="I303" s="12"/>
      <c r="J303" s="12"/>
      <c r="K303" s="12"/>
      <c r="L303" s="12"/>
      <c r="M303" s="12"/>
      <c r="N303" s="12"/>
      <c r="O303" s="12"/>
      <c r="P303" s="12"/>
      <c r="Q303" s="12"/>
      <c r="AF303" s="3" t="s">
        <v>74</v>
      </c>
      <c r="AG303" s="3" t="s">
        <v>41</v>
      </c>
    </row>
    <row r="304" spans="1:51" s="11" customFormat="1" ht="19.2" x14ac:dyDescent="0.2">
      <c r="A304" s="12"/>
      <c r="B304" s="118"/>
      <c r="C304" s="86"/>
      <c r="D304" s="132" t="s">
        <v>76</v>
      </c>
      <c r="E304" s="86"/>
      <c r="F304" s="133" t="s">
        <v>407</v>
      </c>
      <c r="G304" s="86"/>
      <c r="H304" s="120"/>
      <c r="I304" s="12"/>
      <c r="J304" s="12"/>
      <c r="K304" s="12"/>
      <c r="L304" s="12"/>
      <c r="M304" s="12"/>
      <c r="N304" s="12"/>
      <c r="O304" s="12"/>
      <c r="P304" s="12"/>
      <c r="Q304" s="12"/>
      <c r="AF304" s="3" t="s">
        <v>76</v>
      </c>
      <c r="AG304" s="3" t="s">
        <v>41</v>
      </c>
    </row>
    <row r="305" spans="1:51" s="11" customFormat="1" ht="101.25" customHeight="1" x14ac:dyDescent="0.2">
      <c r="A305" s="12"/>
      <c r="B305" s="118"/>
      <c r="C305" s="79" t="s">
        <v>412</v>
      </c>
      <c r="D305" s="79" t="s">
        <v>68</v>
      </c>
      <c r="E305" s="80" t="s">
        <v>413</v>
      </c>
      <c r="F305" s="92" t="s">
        <v>414</v>
      </c>
      <c r="G305" s="82" t="s">
        <v>80</v>
      </c>
      <c r="H305" s="131">
        <v>5000</v>
      </c>
      <c r="I305" s="12"/>
      <c r="J305" s="12"/>
      <c r="K305" s="12"/>
      <c r="L305" s="12"/>
      <c r="M305" s="12"/>
      <c r="N305" s="12"/>
      <c r="O305" s="12"/>
      <c r="P305" s="12"/>
      <c r="Q305" s="12"/>
      <c r="AD305" s="88" t="s">
        <v>72</v>
      </c>
      <c r="AF305" s="88" t="s">
        <v>68</v>
      </c>
      <c r="AG305" s="88" t="s">
        <v>41</v>
      </c>
      <c r="AK305" s="3" t="s">
        <v>65</v>
      </c>
      <c r="AQ305" s="89" t="e">
        <f>IF(#REF!="základní",#REF!,0)</f>
        <v>#REF!</v>
      </c>
      <c r="AR305" s="89" t="e">
        <f>IF(#REF!="snížená",#REF!,0)</f>
        <v>#REF!</v>
      </c>
      <c r="AS305" s="89" t="e">
        <f>IF(#REF!="zákl. přenesená",#REF!,0)</f>
        <v>#REF!</v>
      </c>
      <c r="AT305" s="89" t="e">
        <f>IF(#REF!="sníž. přenesená",#REF!,0)</f>
        <v>#REF!</v>
      </c>
      <c r="AU305" s="89" t="e">
        <f>IF(#REF!="nulová",#REF!,0)</f>
        <v>#REF!</v>
      </c>
      <c r="AV305" s="3" t="s">
        <v>5</v>
      </c>
      <c r="AW305" s="89" t="e">
        <f>ROUND(#REF!*H305,2)</f>
        <v>#REF!</v>
      </c>
      <c r="AX305" s="3" t="s">
        <v>72</v>
      </c>
      <c r="AY305" s="88" t="s">
        <v>415</v>
      </c>
    </row>
    <row r="306" spans="1:51" s="11" customFormat="1" ht="67.2" x14ac:dyDescent="0.2">
      <c r="A306" s="12"/>
      <c r="B306" s="118"/>
      <c r="C306" s="86"/>
      <c r="D306" s="132" t="s">
        <v>74</v>
      </c>
      <c r="E306" s="86"/>
      <c r="F306" s="133" t="s">
        <v>416</v>
      </c>
      <c r="G306" s="86"/>
      <c r="H306" s="120"/>
      <c r="I306" s="12"/>
      <c r="J306" s="12"/>
      <c r="K306" s="12"/>
      <c r="L306" s="12"/>
      <c r="M306" s="12"/>
      <c r="N306" s="12"/>
      <c r="O306" s="12"/>
      <c r="P306" s="12"/>
      <c r="Q306" s="12"/>
      <c r="AF306" s="3" t="s">
        <v>74</v>
      </c>
      <c r="AG306" s="3" t="s">
        <v>41</v>
      </c>
    </row>
    <row r="307" spans="1:51" s="11" customFormat="1" ht="19.2" x14ac:dyDescent="0.2">
      <c r="A307" s="12"/>
      <c r="B307" s="118"/>
      <c r="C307" s="86"/>
      <c r="D307" s="132" t="s">
        <v>76</v>
      </c>
      <c r="E307" s="86"/>
      <c r="F307" s="133" t="s">
        <v>407</v>
      </c>
      <c r="G307" s="86"/>
      <c r="H307" s="120"/>
      <c r="I307" s="12"/>
      <c r="J307" s="12"/>
      <c r="K307" s="12"/>
      <c r="L307" s="12"/>
      <c r="M307" s="12"/>
      <c r="N307" s="12"/>
      <c r="O307" s="12"/>
      <c r="P307" s="12"/>
      <c r="Q307" s="12"/>
      <c r="AF307" s="3" t="s">
        <v>76</v>
      </c>
      <c r="AG307" s="3" t="s">
        <v>41</v>
      </c>
    </row>
    <row r="308" spans="1:51" s="11" customFormat="1" ht="114.9" customHeight="1" x14ac:dyDescent="0.2">
      <c r="A308" s="12"/>
      <c r="B308" s="118"/>
      <c r="C308" s="79" t="s">
        <v>417</v>
      </c>
      <c r="D308" s="79" t="s">
        <v>68</v>
      </c>
      <c r="E308" s="80" t="s">
        <v>418</v>
      </c>
      <c r="F308" s="92" t="s">
        <v>419</v>
      </c>
      <c r="G308" s="82" t="s">
        <v>80</v>
      </c>
      <c r="H308" s="131">
        <v>5000</v>
      </c>
      <c r="I308" s="12"/>
      <c r="J308" s="12"/>
      <c r="K308" s="12"/>
      <c r="L308" s="12"/>
      <c r="M308" s="12"/>
      <c r="N308" s="12"/>
      <c r="O308" s="12"/>
      <c r="P308" s="12"/>
      <c r="Q308" s="12"/>
      <c r="AD308" s="88" t="s">
        <v>72</v>
      </c>
      <c r="AF308" s="88" t="s">
        <v>68</v>
      </c>
      <c r="AG308" s="88" t="s">
        <v>41</v>
      </c>
      <c r="AK308" s="3" t="s">
        <v>65</v>
      </c>
      <c r="AQ308" s="89" t="e">
        <f>IF(#REF!="základní",#REF!,0)</f>
        <v>#REF!</v>
      </c>
      <c r="AR308" s="89" t="e">
        <f>IF(#REF!="snížená",#REF!,0)</f>
        <v>#REF!</v>
      </c>
      <c r="AS308" s="89" t="e">
        <f>IF(#REF!="zákl. přenesená",#REF!,0)</f>
        <v>#REF!</v>
      </c>
      <c r="AT308" s="89" t="e">
        <f>IF(#REF!="sníž. přenesená",#REF!,0)</f>
        <v>#REF!</v>
      </c>
      <c r="AU308" s="89" t="e">
        <f>IF(#REF!="nulová",#REF!,0)</f>
        <v>#REF!</v>
      </c>
      <c r="AV308" s="3" t="s">
        <v>5</v>
      </c>
      <c r="AW308" s="89" t="e">
        <f>ROUND(#REF!*H308,2)</f>
        <v>#REF!</v>
      </c>
      <c r="AX308" s="3" t="s">
        <v>72</v>
      </c>
      <c r="AY308" s="88" t="s">
        <v>420</v>
      </c>
    </row>
    <row r="309" spans="1:51" s="11" customFormat="1" ht="67.2" x14ac:dyDescent="0.2">
      <c r="A309" s="12"/>
      <c r="B309" s="118"/>
      <c r="C309" s="86"/>
      <c r="D309" s="132" t="s">
        <v>74</v>
      </c>
      <c r="E309" s="86"/>
      <c r="F309" s="133" t="s">
        <v>416</v>
      </c>
      <c r="G309" s="86"/>
      <c r="H309" s="120"/>
      <c r="I309" s="12"/>
      <c r="J309" s="12"/>
      <c r="K309" s="12"/>
      <c r="L309" s="12"/>
      <c r="M309" s="12"/>
      <c r="N309" s="12"/>
      <c r="O309" s="12"/>
      <c r="P309" s="12"/>
      <c r="Q309" s="12"/>
      <c r="AF309" s="3" t="s">
        <v>74</v>
      </c>
      <c r="AG309" s="3" t="s">
        <v>41</v>
      </c>
    </row>
    <row r="310" spans="1:51" s="11" customFormat="1" ht="19.2" x14ac:dyDescent="0.2">
      <c r="A310" s="12"/>
      <c r="B310" s="118"/>
      <c r="C310" s="86"/>
      <c r="D310" s="132" t="s">
        <v>76</v>
      </c>
      <c r="E310" s="86"/>
      <c r="F310" s="133" t="s">
        <v>407</v>
      </c>
      <c r="G310" s="86"/>
      <c r="H310" s="120"/>
      <c r="I310" s="12"/>
      <c r="J310" s="12"/>
      <c r="K310" s="12"/>
      <c r="L310" s="12"/>
      <c r="M310" s="12"/>
      <c r="N310" s="12"/>
      <c r="O310" s="12"/>
      <c r="P310" s="12"/>
      <c r="Q310" s="12"/>
      <c r="AF310" s="3" t="s">
        <v>76</v>
      </c>
      <c r="AG310" s="3" t="s">
        <v>41</v>
      </c>
    </row>
    <row r="311" spans="1:51" s="11" customFormat="1" ht="114.9" customHeight="1" x14ac:dyDescent="0.2">
      <c r="A311" s="12"/>
      <c r="B311" s="118"/>
      <c r="C311" s="79" t="s">
        <v>421</v>
      </c>
      <c r="D311" s="79" t="s">
        <v>68</v>
      </c>
      <c r="E311" s="80" t="s">
        <v>422</v>
      </c>
      <c r="F311" s="92" t="s">
        <v>423</v>
      </c>
      <c r="G311" s="82" t="s">
        <v>80</v>
      </c>
      <c r="H311" s="131">
        <v>4000</v>
      </c>
      <c r="I311" s="12"/>
      <c r="J311" s="12"/>
      <c r="K311" s="12"/>
      <c r="L311" s="12"/>
      <c r="M311" s="12"/>
      <c r="N311" s="12"/>
      <c r="O311" s="12"/>
      <c r="P311" s="12"/>
      <c r="Q311" s="12"/>
      <c r="AD311" s="88" t="s">
        <v>72</v>
      </c>
      <c r="AF311" s="88" t="s">
        <v>68</v>
      </c>
      <c r="AG311" s="88" t="s">
        <v>41</v>
      </c>
      <c r="AK311" s="3" t="s">
        <v>65</v>
      </c>
      <c r="AQ311" s="89" t="e">
        <f>IF(#REF!="základní",#REF!,0)</f>
        <v>#REF!</v>
      </c>
      <c r="AR311" s="89" t="e">
        <f>IF(#REF!="snížená",#REF!,0)</f>
        <v>#REF!</v>
      </c>
      <c r="AS311" s="89" t="e">
        <f>IF(#REF!="zákl. přenesená",#REF!,0)</f>
        <v>#REF!</v>
      </c>
      <c r="AT311" s="89" t="e">
        <f>IF(#REF!="sníž. přenesená",#REF!,0)</f>
        <v>#REF!</v>
      </c>
      <c r="AU311" s="89" t="e">
        <f>IF(#REF!="nulová",#REF!,0)</f>
        <v>#REF!</v>
      </c>
      <c r="AV311" s="3" t="s">
        <v>5</v>
      </c>
      <c r="AW311" s="89" t="e">
        <f>ROUND(#REF!*H311,2)</f>
        <v>#REF!</v>
      </c>
      <c r="AX311" s="3" t="s">
        <v>72</v>
      </c>
      <c r="AY311" s="88" t="s">
        <v>424</v>
      </c>
    </row>
    <row r="312" spans="1:51" s="11" customFormat="1" ht="67.2" x14ac:dyDescent="0.2">
      <c r="A312" s="12"/>
      <c r="B312" s="118"/>
      <c r="C312" s="86"/>
      <c r="D312" s="132" t="s">
        <v>74</v>
      </c>
      <c r="E312" s="86"/>
      <c r="F312" s="133" t="s">
        <v>416</v>
      </c>
      <c r="G312" s="86"/>
      <c r="H312" s="120"/>
      <c r="I312" s="12"/>
      <c r="J312" s="12"/>
      <c r="K312" s="12"/>
      <c r="L312" s="12"/>
      <c r="M312" s="12"/>
      <c r="N312" s="12"/>
      <c r="O312" s="12"/>
      <c r="P312" s="12"/>
      <c r="Q312" s="12"/>
      <c r="AF312" s="3" t="s">
        <v>74</v>
      </c>
      <c r="AG312" s="3" t="s">
        <v>41</v>
      </c>
    </row>
    <row r="313" spans="1:51" s="11" customFormat="1" ht="19.2" x14ac:dyDescent="0.2">
      <c r="A313" s="12"/>
      <c r="B313" s="118"/>
      <c r="C313" s="86"/>
      <c r="D313" s="132" t="s">
        <v>76</v>
      </c>
      <c r="E313" s="86"/>
      <c r="F313" s="133" t="s">
        <v>407</v>
      </c>
      <c r="G313" s="86"/>
      <c r="H313" s="120"/>
      <c r="I313" s="12"/>
      <c r="J313" s="12"/>
      <c r="K313" s="12"/>
      <c r="L313" s="12"/>
      <c r="M313" s="12"/>
      <c r="N313" s="12"/>
      <c r="O313" s="12"/>
      <c r="P313" s="12"/>
      <c r="Q313" s="12"/>
      <c r="AF313" s="3" t="s">
        <v>76</v>
      </c>
      <c r="AG313" s="3" t="s">
        <v>41</v>
      </c>
    </row>
    <row r="314" spans="1:51" s="11" customFormat="1" ht="114.9" customHeight="1" x14ac:dyDescent="0.2">
      <c r="A314" s="12"/>
      <c r="B314" s="118"/>
      <c r="C314" s="79" t="s">
        <v>425</v>
      </c>
      <c r="D314" s="79" t="s">
        <v>68</v>
      </c>
      <c r="E314" s="80" t="s">
        <v>426</v>
      </c>
      <c r="F314" s="92" t="s">
        <v>427</v>
      </c>
      <c r="G314" s="82" t="s">
        <v>80</v>
      </c>
      <c r="H314" s="131">
        <v>5000</v>
      </c>
      <c r="I314" s="12"/>
      <c r="J314" s="12"/>
      <c r="K314" s="12"/>
      <c r="L314" s="12"/>
      <c r="M314" s="12"/>
      <c r="N314" s="12"/>
      <c r="O314" s="12"/>
      <c r="P314" s="12"/>
      <c r="Q314" s="12"/>
      <c r="AD314" s="88" t="s">
        <v>72</v>
      </c>
      <c r="AF314" s="88" t="s">
        <v>68</v>
      </c>
      <c r="AG314" s="88" t="s">
        <v>41</v>
      </c>
      <c r="AK314" s="3" t="s">
        <v>65</v>
      </c>
      <c r="AQ314" s="89" t="e">
        <f>IF(#REF!="základní",#REF!,0)</f>
        <v>#REF!</v>
      </c>
      <c r="AR314" s="89" t="e">
        <f>IF(#REF!="snížená",#REF!,0)</f>
        <v>#REF!</v>
      </c>
      <c r="AS314" s="89" t="e">
        <f>IF(#REF!="zákl. přenesená",#REF!,0)</f>
        <v>#REF!</v>
      </c>
      <c r="AT314" s="89" t="e">
        <f>IF(#REF!="sníž. přenesená",#REF!,0)</f>
        <v>#REF!</v>
      </c>
      <c r="AU314" s="89" t="e">
        <f>IF(#REF!="nulová",#REF!,0)</f>
        <v>#REF!</v>
      </c>
      <c r="AV314" s="3" t="s">
        <v>5</v>
      </c>
      <c r="AW314" s="89" t="e">
        <f>ROUND(#REF!*H314,2)</f>
        <v>#REF!</v>
      </c>
      <c r="AX314" s="3" t="s">
        <v>72</v>
      </c>
      <c r="AY314" s="88" t="s">
        <v>428</v>
      </c>
    </row>
    <row r="315" spans="1:51" s="11" customFormat="1" ht="67.2" x14ac:dyDescent="0.2">
      <c r="A315" s="12"/>
      <c r="B315" s="118"/>
      <c r="C315" s="86"/>
      <c r="D315" s="132" t="s">
        <v>74</v>
      </c>
      <c r="E315" s="86"/>
      <c r="F315" s="133" t="s">
        <v>429</v>
      </c>
      <c r="G315" s="86"/>
      <c r="H315" s="120"/>
      <c r="I315" s="12"/>
      <c r="J315" s="12"/>
      <c r="K315" s="12"/>
      <c r="L315" s="12"/>
      <c r="M315" s="12"/>
      <c r="N315" s="12"/>
      <c r="O315" s="12"/>
      <c r="P315" s="12"/>
      <c r="Q315" s="12"/>
      <c r="AF315" s="3" t="s">
        <v>74</v>
      </c>
      <c r="AG315" s="3" t="s">
        <v>41</v>
      </c>
    </row>
    <row r="316" spans="1:51" s="11" customFormat="1" ht="19.2" x14ac:dyDescent="0.2">
      <c r="A316" s="12"/>
      <c r="B316" s="118"/>
      <c r="C316" s="86"/>
      <c r="D316" s="132" t="s">
        <v>76</v>
      </c>
      <c r="E316" s="86"/>
      <c r="F316" s="133" t="s">
        <v>407</v>
      </c>
      <c r="G316" s="86"/>
      <c r="H316" s="120"/>
      <c r="I316" s="12"/>
      <c r="J316" s="12"/>
      <c r="K316" s="12"/>
      <c r="L316" s="12"/>
      <c r="M316" s="12"/>
      <c r="N316" s="12"/>
      <c r="O316" s="12"/>
      <c r="P316" s="12"/>
      <c r="Q316" s="12"/>
      <c r="AF316" s="3" t="s">
        <v>76</v>
      </c>
      <c r="AG316" s="3" t="s">
        <v>41</v>
      </c>
    </row>
    <row r="317" spans="1:51" s="11" customFormat="1" ht="114.9" customHeight="1" x14ac:dyDescent="0.2">
      <c r="A317" s="12"/>
      <c r="B317" s="118"/>
      <c r="C317" s="79" t="s">
        <v>430</v>
      </c>
      <c r="D317" s="79" t="s">
        <v>68</v>
      </c>
      <c r="E317" s="80" t="s">
        <v>431</v>
      </c>
      <c r="F317" s="92" t="s">
        <v>432</v>
      </c>
      <c r="G317" s="82" t="s">
        <v>80</v>
      </c>
      <c r="H317" s="131">
        <v>5000</v>
      </c>
      <c r="I317" s="12"/>
      <c r="J317" s="12"/>
      <c r="K317" s="12"/>
      <c r="L317" s="12"/>
      <c r="M317" s="12"/>
      <c r="N317" s="12"/>
      <c r="O317" s="12"/>
      <c r="P317" s="12"/>
      <c r="Q317" s="12"/>
      <c r="AD317" s="88" t="s">
        <v>72</v>
      </c>
      <c r="AF317" s="88" t="s">
        <v>68</v>
      </c>
      <c r="AG317" s="88" t="s">
        <v>41</v>
      </c>
      <c r="AK317" s="3" t="s">
        <v>65</v>
      </c>
      <c r="AQ317" s="89" t="e">
        <f>IF(#REF!="základní",#REF!,0)</f>
        <v>#REF!</v>
      </c>
      <c r="AR317" s="89" t="e">
        <f>IF(#REF!="snížená",#REF!,0)</f>
        <v>#REF!</v>
      </c>
      <c r="AS317" s="89" t="e">
        <f>IF(#REF!="zákl. přenesená",#REF!,0)</f>
        <v>#REF!</v>
      </c>
      <c r="AT317" s="89" t="e">
        <f>IF(#REF!="sníž. přenesená",#REF!,0)</f>
        <v>#REF!</v>
      </c>
      <c r="AU317" s="89" t="e">
        <f>IF(#REF!="nulová",#REF!,0)</f>
        <v>#REF!</v>
      </c>
      <c r="AV317" s="3" t="s">
        <v>5</v>
      </c>
      <c r="AW317" s="89" t="e">
        <f>ROUND(#REF!*H317,2)</f>
        <v>#REF!</v>
      </c>
      <c r="AX317" s="3" t="s">
        <v>72</v>
      </c>
      <c r="AY317" s="88" t="s">
        <v>433</v>
      </c>
    </row>
    <row r="318" spans="1:51" s="11" customFormat="1" ht="67.2" x14ac:dyDescent="0.2">
      <c r="A318" s="12"/>
      <c r="B318" s="118"/>
      <c r="C318" s="86"/>
      <c r="D318" s="132" t="s">
        <v>74</v>
      </c>
      <c r="E318" s="86"/>
      <c r="F318" s="133" t="s">
        <v>429</v>
      </c>
      <c r="G318" s="86"/>
      <c r="H318" s="120"/>
      <c r="I318" s="12"/>
      <c r="J318" s="12"/>
      <c r="K318" s="12"/>
      <c r="L318" s="12"/>
      <c r="M318" s="12"/>
      <c r="N318" s="12"/>
      <c r="O318" s="12"/>
      <c r="P318" s="12"/>
      <c r="Q318" s="12"/>
      <c r="AF318" s="3" t="s">
        <v>74</v>
      </c>
      <c r="AG318" s="3" t="s">
        <v>41</v>
      </c>
    </row>
    <row r="319" spans="1:51" s="11" customFormat="1" ht="19.2" x14ac:dyDescent="0.2">
      <c r="A319" s="12"/>
      <c r="B319" s="118"/>
      <c r="C319" s="86"/>
      <c r="D319" s="132" t="s">
        <v>76</v>
      </c>
      <c r="E319" s="86"/>
      <c r="F319" s="133" t="s">
        <v>407</v>
      </c>
      <c r="G319" s="86"/>
      <c r="H319" s="120"/>
      <c r="I319" s="12"/>
      <c r="J319" s="12"/>
      <c r="K319" s="12"/>
      <c r="L319" s="12"/>
      <c r="M319" s="12"/>
      <c r="N319" s="12"/>
      <c r="O319" s="12"/>
      <c r="P319" s="12"/>
      <c r="Q319" s="12"/>
      <c r="AF319" s="3" t="s">
        <v>76</v>
      </c>
      <c r="AG319" s="3" t="s">
        <v>41</v>
      </c>
    </row>
    <row r="320" spans="1:51" s="11" customFormat="1" ht="128.55000000000001" customHeight="1" x14ac:dyDescent="0.2">
      <c r="A320" s="12"/>
      <c r="B320" s="118"/>
      <c r="C320" s="79" t="s">
        <v>434</v>
      </c>
      <c r="D320" s="79" t="s">
        <v>68</v>
      </c>
      <c r="E320" s="80" t="s">
        <v>435</v>
      </c>
      <c r="F320" s="92" t="s">
        <v>436</v>
      </c>
      <c r="G320" s="82" t="s">
        <v>80</v>
      </c>
      <c r="H320" s="131">
        <v>4000</v>
      </c>
      <c r="I320" s="12"/>
      <c r="J320" s="12"/>
      <c r="K320" s="12"/>
      <c r="L320" s="12"/>
      <c r="M320" s="12"/>
      <c r="N320" s="12"/>
      <c r="O320" s="12"/>
      <c r="P320" s="12"/>
      <c r="Q320" s="12"/>
      <c r="AD320" s="88" t="s">
        <v>72</v>
      </c>
      <c r="AF320" s="88" t="s">
        <v>68</v>
      </c>
      <c r="AG320" s="88" t="s">
        <v>41</v>
      </c>
      <c r="AK320" s="3" t="s">
        <v>65</v>
      </c>
      <c r="AQ320" s="89" t="e">
        <f>IF(#REF!="základní",#REF!,0)</f>
        <v>#REF!</v>
      </c>
      <c r="AR320" s="89" t="e">
        <f>IF(#REF!="snížená",#REF!,0)</f>
        <v>#REF!</v>
      </c>
      <c r="AS320" s="89" t="e">
        <f>IF(#REF!="zákl. přenesená",#REF!,0)</f>
        <v>#REF!</v>
      </c>
      <c r="AT320" s="89" t="e">
        <f>IF(#REF!="sníž. přenesená",#REF!,0)</f>
        <v>#REF!</v>
      </c>
      <c r="AU320" s="89" t="e">
        <f>IF(#REF!="nulová",#REF!,0)</f>
        <v>#REF!</v>
      </c>
      <c r="AV320" s="3" t="s">
        <v>5</v>
      </c>
      <c r="AW320" s="89" t="e">
        <f>ROUND(#REF!*H320,2)</f>
        <v>#REF!</v>
      </c>
      <c r="AX320" s="3" t="s">
        <v>72</v>
      </c>
      <c r="AY320" s="88" t="s">
        <v>437</v>
      </c>
    </row>
    <row r="321" spans="1:51" s="11" customFormat="1" ht="76.8" x14ac:dyDescent="0.2">
      <c r="A321" s="12"/>
      <c r="B321" s="118"/>
      <c r="C321" s="86"/>
      <c r="D321" s="132" t="s">
        <v>74</v>
      </c>
      <c r="E321" s="86"/>
      <c r="F321" s="133" t="s">
        <v>438</v>
      </c>
      <c r="G321" s="86"/>
      <c r="H321" s="120"/>
      <c r="I321" s="12"/>
      <c r="J321" s="12"/>
      <c r="K321" s="12"/>
      <c r="L321" s="12"/>
      <c r="M321" s="12"/>
      <c r="N321" s="12"/>
      <c r="O321" s="12"/>
      <c r="P321" s="12"/>
      <c r="Q321" s="12"/>
      <c r="AF321" s="3" t="s">
        <v>74</v>
      </c>
      <c r="AG321" s="3" t="s">
        <v>41</v>
      </c>
    </row>
    <row r="322" spans="1:51" s="11" customFormat="1" ht="19.2" x14ac:dyDescent="0.2">
      <c r="A322" s="12"/>
      <c r="B322" s="118"/>
      <c r="C322" s="86"/>
      <c r="D322" s="132" t="s">
        <v>76</v>
      </c>
      <c r="E322" s="86"/>
      <c r="F322" s="133" t="s">
        <v>407</v>
      </c>
      <c r="G322" s="86"/>
      <c r="H322" s="120"/>
      <c r="I322" s="12"/>
      <c r="J322" s="12"/>
      <c r="K322" s="12"/>
      <c r="L322" s="12"/>
      <c r="M322" s="12"/>
      <c r="N322" s="12"/>
      <c r="O322" s="12"/>
      <c r="P322" s="12"/>
      <c r="Q322" s="12"/>
      <c r="AF322" s="3" t="s">
        <v>76</v>
      </c>
      <c r="AG322" s="3" t="s">
        <v>41</v>
      </c>
    </row>
    <row r="323" spans="1:51" s="11" customFormat="1" ht="114.9" customHeight="1" x14ac:dyDescent="0.2">
      <c r="A323" s="12"/>
      <c r="B323" s="118"/>
      <c r="C323" s="79" t="s">
        <v>439</v>
      </c>
      <c r="D323" s="79" t="s">
        <v>68</v>
      </c>
      <c r="E323" s="80" t="s">
        <v>440</v>
      </c>
      <c r="F323" s="92" t="s">
        <v>441</v>
      </c>
      <c r="G323" s="82" t="s">
        <v>80</v>
      </c>
      <c r="H323" s="131">
        <v>2000</v>
      </c>
      <c r="I323" s="12"/>
      <c r="J323" s="12"/>
      <c r="K323" s="12"/>
      <c r="L323" s="12"/>
      <c r="M323" s="12"/>
      <c r="N323" s="12"/>
      <c r="O323" s="12"/>
      <c r="P323" s="12"/>
      <c r="Q323" s="12"/>
      <c r="AD323" s="88" t="s">
        <v>72</v>
      </c>
      <c r="AF323" s="88" t="s">
        <v>68</v>
      </c>
      <c r="AG323" s="88" t="s">
        <v>41</v>
      </c>
      <c r="AK323" s="3" t="s">
        <v>65</v>
      </c>
      <c r="AQ323" s="89" t="e">
        <f>IF(#REF!="základní",#REF!,0)</f>
        <v>#REF!</v>
      </c>
      <c r="AR323" s="89" t="e">
        <f>IF(#REF!="snížená",#REF!,0)</f>
        <v>#REF!</v>
      </c>
      <c r="AS323" s="89" t="e">
        <f>IF(#REF!="zákl. přenesená",#REF!,0)</f>
        <v>#REF!</v>
      </c>
      <c r="AT323" s="89" t="e">
        <f>IF(#REF!="sníž. přenesená",#REF!,0)</f>
        <v>#REF!</v>
      </c>
      <c r="AU323" s="89" t="e">
        <f>IF(#REF!="nulová",#REF!,0)</f>
        <v>#REF!</v>
      </c>
      <c r="AV323" s="3" t="s">
        <v>5</v>
      </c>
      <c r="AW323" s="89" t="e">
        <f>ROUND(#REF!*H323,2)</f>
        <v>#REF!</v>
      </c>
      <c r="AX323" s="3" t="s">
        <v>72</v>
      </c>
      <c r="AY323" s="88" t="s">
        <v>442</v>
      </c>
    </row>
    <row r="324" spans="1:51" s="11" customFormat="1" ht="76.8" x14ac:dyDescent="0.2">
      <c r="A324" s="12"/>
      <c r="B324" s="118"/>
      <c r="C324" s="86"/>
      <c r="D324" s="132" t="s">
        <v>74</v>
      </c>
      <c r="E324" s="86"/>
      <c r="F324" s="133" t="s">
        <v>443</v>
      </c>
      <c r="G324" s="86"/>
      <c r="H324" s="120"/>
      <c r="I324" s="12"/>
      <c r="J324" s="12"/>
      <c r="K324" s="12"/>
      <c r="L324" s="12"/>
      <c r="M324" s="12"/>
      <c r="N324" s="12"/>
      <c r="O324" s="12"/>
      <c r="P324" s="12"/>
      <c r="Q324" s="12"/>
      <c r="AF324" s="3" t="s">
        <v>74</v>
      </c>
      <c r="AG324" s="3" t="s">
        <v>41</v>
      </c>
    </row>
    <row r="325" spans="1:51" s="11" customFormat="1" ht="19.2" x14ac:dyDescent="0.2">
      <c r="A325" s="12"/>
      <c r="B325" s="118"/>
      <c r="C325" s="86"/>
      <c r="D325" s="132" t="s">
        <v>76</v>
      </c>
      <c r="E325" s="86"/>
      <c r="F325" s="133" t="s">
        <v>407</v>
      </c>
      <c r="G325" s="86"/>
      <c r="H325" s="120"/>
      <c r="I325" s="12"/>
      <c r="J325" s="12"/>
      <c r="K325" s="12"/>
      <c r="L325" s="12"/>
      <c r="M325" s="12"/>
      <c r="N325" s="12"/>
      <c r="O325" s="12"/>
      <c r="P325" s="12"/>
      <c r="Q325" s="12"/>
      <c r="AF325" s="3" t="s">
        <v>76</v>
      </c>
      <c r="AG325" s="3" t="s">
        <v>41</v>
      </c>
    </row>
    <row r="326" spans="1:51" s="11" customFormat="1" ht="114.9" customHeight="1" x14ac:dyDescent="0.2">
      <c r="A326" s="12"/>
      <c r="B326" s="118"/>
      <c r="C326" s="79" t="s">
        <v>444</v>
      </c>
      <c r="D326" s="79" t="s">
        <v>68</v>
      </c>
      <c r="E326" s="80" t="s">
        <v>445</v>
      </c>
      <c r="F326" s="92" t="s">
        <v>446</v>
      </c>
      <c r="G326" s="82" t="s">
        <v>80</v>
      </c>
      <c r="H326" s="131">
        <v>500</v>
      </c>
      <c r="I326" s="12"/>
      <c r="J326" s="12"/>
      <c r="K326" s="12"/>
      <c r="L326" s="12"/>
      <c r="M326" s="12"/>
      <c r="N326" s="12"/>
      <c r="O326" s="12"/>
      <c r="P326" s="12"/>
      <c r="Q326" s="12"/>
      <c r="AD326" s="88" t="s">
        <v>72</v>
      </c>
      <c r="AF326" s="88" t="s">
        <v>68</v>
      </c>
      <c r="AG326" s="88" t="s">
        <v>41</v>
      </c>
      <c r="AK326" s="3" t="s">
        <v>65</v>
      </c>
      <c r="AQ326" s="89" t="e">
        <f>IF(#REF!="základní",#REF!,0)</f>
        <v>#REF!</v>
      </c>
      <c r="AR326" s="89" t="e">
        <f>IF(#REF!="snížená",#REF!,0)</f>
        <v>#REF!</v>
      </c>
      <c r="AS326" s="89" t="e">
        <f>IF(#REF!="zákl. přenesená",#REF!,0)</f>
        <v>#REF!</v>
      </c>
      <c r="AT326" s="89" t="e">
        <f>IF(#REF!="sníž. přenesená",#REF!,0)</f>
        <v>#REF!</v>
      </c>
      <c r="AU326" s="89" t="e">
        <f>IF(#REF!="nulová",#REF!,0)</f>
        <v>#REF!</v>
      </c>
      <c r="AV326" s="3" t="s">
        <v>5</v>
      </c>
      <c r="AW326" s="89" t="e">
        <f>ROUND(#REF!*H326,2)</f>
        <v>#REF!</v>
      </c>
      <c r="AX326" s="3" t="s">
        <v>72</v>
      </c>
      <c r="AY326" s="88" t="s">
        <v>447</v>
      </c>
    </row>
    <row r="327" spans="1:51" s="11" customFormat="1" ht="76.8" x14ac:dyDescent="0.2">
      <c r="A327" s="12"/>
      <c r="B327" s="118"/>
      <c r="C327" s="86"/>
      <c r="D327" s="132" t="s">
        <v>74</v>
      </c>
      <c r="E327" s="86"/>
      <c r="F327" s="133" t="s">
        <v>443</v>
      </c>
      <c r="G327" s="86"/>
      <c r="H327" s="120"/>
      <c r="I327" s="12"/>
      <c r="J327" s="12"/>
      <c r="K327" s="12"/>
      <c r="L327" s="12"/>
      <c r="M327" s="12"/>
      <c r="N327" s="12"/>
      <c r="O327" s="12"/>
      <c r="P327" s="12"/>
      <c r="Q327" s="12"/>
      <c r="AF327" s="3" t="s">
        <v>74</v>
      </c>
      <c r="AG327" s="3" t="s">
        <v>41</v>
      </c>
    </row>
    <row r="328" spans="1:51" s="11" customFormat="1" ht="19.2" x14ac:dyDescent="0.2">
      <c r="A328" s="12"/>
      <c r="B328" s="118"/>
      <c r="C328" s="86"/>
      <c r="D328" s="132" t="s">
        <v>76</v>
      </c>
      <c r="E328" s="86"/>
      <c r="F328" s="133" t="s">
        <v>407</v>
      </c>
      <c r="G328" s="86"/>
      <c r="H328" s="120"/>
      <c r="I328" s="12"/>
      <c r="J328" s="12"/>
      <c r="K328" s="12"/>
      <c r="L328" s="12"/>
      <c r="M328" s="12"/>
      <c r="N328" s="12"/>
      <c r="O328" s="12"/>
      <c r="P328" s="12"/>
      <c r="Q328" s="12"/>
      <c r="AF328" s="3" t="s">
        <v>76</v>
      </c>
      <c r="AG328" s="3" t="s">
        <v>41</v>
      </c>
    </row>
    <row r="329" spans="1:51" s="11" customFormat="1" ht="101.25" customHeight="1" x14ac:dyDescent="0.2">
      <c r="A329" s="12"/>
      <c r="B329" s="118"/>
      <c r="C329" s="79" t="s">
        <v>448</v>
      </c>
      <c r="D329" s="79" t="s">
        <v>68</v>
      </c>
      <c r="E329" s="80" t="s">
        <v>449</v>
      </c>
      <c r="F329" s="92" t="s">
        <v>450</v>
      </c>
      <c r="G329" s="82" t="s">
        <v>80</v>
      </c>
      <c r="H329" s="131">
        <v>3000</v>
      </c>
      <c r="I329" s="12"/>
      <c r="J329" s="12"/>
      <c r="K329" s="12"/>
      <c r="L329" s="12"/>
      <c r="M329" s="12"/>
      <c r="N329" s="12"/>
      <c r="O329" s="12"/>
      <c r="P329" s="12"/>
      <c r="Q329" s="12"/>
      <c r="AD329" s="88" t="s">
        <v>72</v>
      </c>
      <c r="AF329" s="88" t="s">
        <v>68</v>
      </c>
      <c r="AG329" s="88" t="s">
        <v>41</v>
      </c>
      <c r="AK329" s="3" t="s">
        <v>65</v>
      </c>
      <c r="AQ329" s="89" t="e">
        <f>IF(#REF!="základní",#REF!,0)</f>
        <v>#REF!</v>
      </c>
      <c r="AR329" s="89" t="e">
        <f>IF(#REF!="snížená",#REF!,0)</f>
        <v>#REF!</v>
      </c>
      <c r="AS329" s="89" t="e">
        <f>IF(#REF!="zákl. přenesená",#REF!,0)</f>
        <v>#REF!</v>
      </c>
      <c r="AT329" s="89" t="e">
        <f>IF(#REF!="sníž. přenesená",#REF!,0)</f>
        <v>#REF!</v>
      </c>
      <c r="AU329" s="89" t="e">
        <f>IF(#REF!="nulová",#REF!,0)</f>
        <v>#REF!</v>
      </c>
      <c r="AV329" s="3" t="s">
        <v>5</v>
      </c>
      <c r="AW329" s="89" t="e">
        <f>ROUND(#REF!*H329,2)</f>
        <v>#REF!</v>
      </c>
      <c r="AX329" s="3" t="s">
        <v>72</v>
      </c>
      <c r="AY329" s="88" t="s">
        <v>451</v>
      </c>
    </row>
    <row r="330" spans="1:51" s="11" customFormat="1" ht="67.2" x14ac:dyDescent="0.2">
      <c r="A330" s="12"/>
      <c r="B330" s="118"/>
      <c r="C330" s="86"/>
      <c r="D330" s="132" t="s">
        <v>74</v>
      </c>
      <c r="E330" s="86"/>
      <c r="F330" s="133" t="s">
        <v>452</v>
      </c>
      <c r="G330" s="86"/>
      <c r="H330" s="120"/>
      <c r="I330" s="12"/>
      <c r="J330" s="12"/>
      <c r="K330" s="12"/>
      <c r="L330" s="12"/>
      <c r="M330" s="12"/>
      <c r="N330" s="12"/>
      <c r="O330" s="12"/>
      <c r="P330" s="12"/>
      <c r="Q330" s="12"/>
      <c r="AF330" s="3" t="s">
        <v>74</v>
      </c>
      <c r="AG330" s="3" t="s">
        <v>41</v>
      </c>
    </row>
    <row r="331" spans="1:51" s="11" customFormat="1" ht="19.2" x14ac:dyDescent="0.2">
      <c r="A331" s="12"/>
      <c r="B331" s="118"/>
      <c r="C331" s="86"/>
      <c r="D331" s="132" t="s">
        <v>76</v>
      </c>
      <c r="E331" s="86"/>
      <c r="F331" s="133" t="s">
        <v>407</v>
      </c>
      <c r="G331" s="86"/>
      <c r="H331" s="120"/>
      <c r="I331" s="12"/>
      <c r="J331" s="12"/>
      <c r="K331" s="12"/>
      <c r="L331" s="12"/>
      <c r="M331" s="12"/>
      <c r="N331" s="12"/>
      <c r="O331" s="12"/>
      <c r="P331" s="12"/>
      <c r="Q331" s="12"/>
      <c r="AF331" s="3" t="s">
        <v>76</v>
      </c>
      <c r="AG331" s="3" t="s">
        <v>41</v>
      </c>
    </row>
    <row r="332" spans="1:51" s="11" customFormat="1" ht="49.05" customHeight="1" x14ac:dyDescent="0.2">
      <c r="A332" s="12"/>
      <c r="B332" s="118"/>
      <c r="C332" s="79" t="s">
        <v>453</v>
      </c>
      <c r="D332" s="79" t="s">
        <v>68</v>
      </c>
      <c r="E332" s="80" t="s">
        <v>454</v>
      </c>
      <c r="F332" s="92" t="s">
        <v>455</v>
      </c>
      <c r="G332" s="82" t="s">
        <v>122</v>
      </c>
      <c r="H332" s="131">
        <v>200</v>
      </c>
      <c r="I332" s="12"/>
      <c r="J332" s="12"/>
      <c r="K332" s="12"/>
      <c r="L332" s="12"/>
      <c r="M332" s="12"/>
      <c r="N332" s="12"/>
      <c r="O332" s="12"/>
      <c r="P332" s="12"/>
      <c r="Q332" s="12"/>
      <c r="AD332" s="88" t="s">
        <v>72</v>
      </c>
      <c r="AF332" s="88" t="s">
        <v>68</v>
      </c>
      <c r="AG332" s="88" t="s">
        <v>41</v>
      </c>
      <c r="AK332" s="3" t="s">
        <v>65</v>
      </c>
      <c r="AQ332" s="89" t="e">
        <f>IF(#REF!="základní",#REF!,0)</f>
        <v>#REF!</v>
      </c>
      <c r="AR332" s="89" t="e">
        <f>IF(#REF!="snížená",#REF!,0)</f>
        <v>#REF!</v>
      </c>
      <c r="AS332" s="89" t="e">
        <f>IF(#REF!="zákl. přenesená",#REF!,0)</f>
        <v>#REF!</v>
      </c>
      <c r="AT332" s="89" t="e">
        <f>IF(#REF!="sníž. přenesená",#REF!,0)</f>
        <v>#REF!</v>
      </c>
      <c r="AU332" s="89" t="e">
        <f>IF(#REF!="nulová",#REF!,0)</f>
        <v>#REF!</v>
      </c>
      <c r="AV332" s="3" t="s">
        <v>5</v>
      </c>
      <c r="AW332" s="89" t="e">
        <f>ROUND(#REF!*H332,2)</f>
        <v>#REF!</v>
      </c>
      <c r="AX332" s="3" t="s">
        <v>72</v>
      </c>
      <c r="AY332" s="88" t="s">
        <v>456</v>
      </c>
    </row>
    <row r="333" spans="1:51" s="11" customFormat="1" ht="28.8" x14ac:dyDescent="0.2">
      <c r="A333" s="12"/>
      <c r="B333" s="118"/>
      <c r="C333" s="86"/>
      <c r="D333" s="132" t="s">
        <v>74</v>
      </c>
      <c r="E333" s="86"/>
      <c r="F333" s="133" t="s">
        <v>457</v>
      </c>
      <c r="G333" s="86"/>
      <c r="H333" s="120"/>
      <c r="I333" s="12"/>
      <c r="J333" s="12"/>
      <c r="K333" s="12"/>
      <c r="L333" s="12"/>
      <c r="M333" s="12"/>
      <c r="N333" s="12"/>
      <c r="O333" s="12"/>
      <c r="P333" s="12"/>
      <c r="Q333" s="12"/>
      <c r="AF333" s="3" t="s">
        <v>74</v>
      </c>
      <c r="AG333" s="3" t="s">
        <v>41</v>
      </c>
    </row>
    <row r="334" spans="1:51" s="11" customFormat="1" ht="19.2" x14ac:dyDescent="0.2">
      <c r="A334" s="12"/>
      <c r="B334" s="118"/>
      <c r="C334" s="86"/>
      <c r="D334" s="132" t="s">
        <v>76</v>
      </c>
      <c r="E334" s="86"/>
      <c r="F334" s="133" t="s">
        <v>458</v>
      </c>
      <c r="G334" s="86"/>
      <c r="H334" s="120"/>
      <c r="I334" s="12"/>
      <c r="J334" s="12"/>
      <c r="K334" s="12"/>
      <c r="L334" s="12"/>
      <c r="M334" s="12"/>
      <c r="N334" s="12"/>
      <c r="O334" s="12"/>
      <c r="P334" s="12"/>
      <c r="Q334" s="12"/>
      <c r="AF334" s="3" t="s">
        <v>76</v>
      </c>
      <c r="AG334" s="3" t="s">
        <v>41</v>
      </c>
    </row>
    <row r="335" spans="1:51" s="11" customFormat="1" ht="49.05" customHeight="1" x14ac:dyDescent="0.2">
      <c r="A335" s="12"/>
      <c r="B335" s="118"/>
      <c r="C335" s="79" t="s">
        <v>459</v>
      </c>
      <c r="D335" s="79" t="s">
        <v>68</v>
      </c>
      <c r="E335" s="80" t="s">
        <v>460</v>
      </c>
      <c r="F335" s="92" t="s">
        <v>461</v>
      </c>
      <c r="G335" s="82" t="s">
        <v>122</v>
      </c>
      <c r="H335" s="131">
        <v>300</v>
      </c>
      <c r="I335" s="12"/>
      <c r="J335" s="12"/>
      <c r="K335" s="12"/>
      <c r="L335" s="12"/>
      <c r="M335" s="12"/>
      <c r="N335" s="12"/>
      <c r="O335" s="12"/>
      <c r="P335" s="12"/>
      <c r="Q335" s="12"/>
      <c r="AD335" s="88" t="s">
        <v>72</v>
      </c>
      <c r="AF335" s="88" t="s">
        <v>68</v>
      </c>
      <c r="AG335" s="88" t="s">
        <v>41</v>
      </c>
      <c r="AK335" s="3" t="s">
        <v>65</v>
      </c>
      <c r="AQ335" s="89" t="e">
        <f>IF(#REF!="základní",#REF!,0)</f>
        <v>#REF!</v>
      </c>
      <c r="AR335" s="89" t="e">
        <f>IF(#REF!="snížená",#REF!,0)</f>
        <v>#REF!</v>
      </c>
      <c r="AS335" s="89" t="e">
        <f>IF(#REF!="zákl. přenesená",#REF!,0)</f>
        <v>#REF!</v>
      </c>
      <c r="AT335" s="89" t="e">
        <f>IF(#REF!="sníž. přenesená",#REF!,0)</f>
        <v>#REF!</v>
      </c>
      <c r="AU335" s="89" t="e">
        <f>IF(#REF!="nulová",#REF!,0)</f>
        <v>#REF!</v>
      </c>
      <c r="AV335" s="3" t="s">
        <v>5</v>
      </c>
      <c r="AW335" s="89" t="e">
        <f>ROUND(#REF!*H335,2)</f>
        <v>#REF!</v>
      </c>
      <c r="AX335" s="3" t="s">
        <v>72</v>
      </c>
      <c r="AY335" s="88" t="s">
        <v>462</v>
      </c>
    </row>
    <row r="336" spans="1:51" s="11" customFormat="1" ht="28.8" x14ac:dyDescent="0.2">
      <c r="A336" s="12"/>
      <c r="B336" s="118"/>
      <c r="C336" s="86"/>
      <c r="D336" s="132" t="s">
        <v>74</v>
      </c>
      <c r="E336" s="86"/>
      <c r="F336" s="133" t="s">
        <v>457</v>
      </c>
      <c r="G336" s="86"/>
      <c r="H336" s="120"/>
      <c r="I336" s="12"/>
      <c r="J336" s="12"/>
      <c r="K336" s="12"/>
      <c r="L336" s="12"/>
      <c r="M336" s="12"/>
      <c r="N336" s="12"/>
      <c r="O336" s="12"/>
      <c r="P336" s="12"/>
      <c r="Q336" s="12"/>
      <c r="AF336" s="3" t="s">
        <v>74</v>
      </c>
      <c r="AG336" s="3" t="s">
        <v>41</v>
      </c>
    </row>
    <row r="337" spans="1:51" s="11" customFormat="1" ht="19.2" x14ac:dyDescent="0.2">
      <c r="A337" s="12"/>
      <c r="B337" s="118"/>
      <c r="C337" s="86"/>
      <c r="D337" s="132" t="s">
        <v>76</v>
      </c>
      <c r="E337" s="86"/>
      <c r="F337" s="133" t="s">
        <v>458</v>
      </c>
      <c r="G337" s="86"/>
      <c r="H337" s="120"/>
      <c r="I337" s="12"/>
      <c r="J337" s="12"/>
      <c r="K337" s="12"/>
      <c r="L337" s="12"/>
      <c r="M337" s="12"/>
      <c r="N337" s="12"/>
      <c r="O337" s="12"/>
      <c r="P337" s="12"/>
      <c r="Q337" s="12"/>
      <c r="AF337" s="3" t="s">
        <v>76</v>
      </c>
      <c r="AG337" s="3" t="s">
        <v>41</v>
      </c>
    </row>
    <row r="338" spans="1:51" s="11" customFormat="1" ht="49.05" customHeight="1" x14ac:dyDescent="0.2">
      <c r="A338" s="12"/>
      <c r="B338" s="118"/>
      <c r="C338" s="79" t="s">
        <v>463</v>
      </c>
      <c r="D338" s="79" t="s">
        <v>68</v>
      </c>
      <c r="E338" s="80" t="s">
        <v>464</v>
      </c>
      <c r="F338" s="92" t="s">
        <v>465</v>
      </c>
      <c r="G338" s="82" t="s">
        <v>122</v>
      </c>
      <c r="H338" s="131">
        <v>200</v>
      </c>
      <c r="I338" s="12"/>
      <c r="J338" s="12"/>
      <c r="K338" s="12"/>
      <c r="L338" s="12"/>
      <c r="M338" s="12"/>
      <c r="N338" s="12"/>
      <c r="O338" s="12"/>
      <c r="P338" s="12"/>
      <c r="Q338" s="12"/>
      <c r="AD338" s="88" t="s">
        <v>72</v>
      </c>
      <c r="AF338" s="88" t="s">
        <v>68</v>
      </c>
      <c r="AG338" s="88" t="s">
        <v>41</v>
      </c>
      <c r="AK338" s="3" t="s">
        <v>65</v>
      </c>
      <c r="AQ338" s="89" t="e">
        <f>IF(#REF!="základní",#REF!,0)</f>
        <v>#REF!</v>
      </c>
      <c r="AR338" s="89" t="e">
        <f>IF(#REF!="snížená",#REF!,0)</f>
        <v>#REF!</v>
      </c>
      <c r="AS338" s="89" t="e">
        <f>IF(#REF!="zákl. přenesená",#REF!,0)</f>
        <v>#REF!</v>
      </c>
      <c r="AT338" s="89" t="e">
        <f>IF(#REF!="sníž. přenesená",#REF!,0)</f>
        <v>#REF!</v>
      </c>
      <c r="AU338" s="89" t="e">
        <f>IF(#REF!="nulová",#REF!,0)</f>
        <v>#REF!</v>
      </c>
      <c r="AV338" s="3" t="s">
        <v>5</v>
      </c>
      <c r="AW338" s="89" t="e">
        <f>ROUND(#REF!*H338,2)</f>
        <v>#REF!</v>
      </c>
      <c r="AX338" s="3" t="s">
        <v>72</v>
      </c>
      <c r="AY338" s="88" t="s">
        <v>466</v>
      </c>
    </row>
    <row r="339" spans="1:51" s="11" customFormat="1" ht="28.8" x14ac:dyDescent="0.2">
      <c r="A339" s="12"/>
      <c r="B339" s="118"/>
      <c r="C339" s="86"/>
      <c r="D339" s="132" t="s">
        <v>74</v>
      </c>
      <c r="E339" s="86"/>
      <c r="F339" s="133" t="s">
        <v>457</v>
      </c>
      <c r="G339" s="86"/>
      <c r="H339" s="120"/>
      <c r="I339" s="12"/>
      <c r="J339" s="12"/>
      <c r="K339" s="12"/>
      <c r="L339" s="12"/>
      <c r="M339" s="12"/>
      <c r="N339" s="12"/>
      <c r="O339" s="12"/>
      <c r="P339" s="12"/>
      <c r="Q339" s="12"/>
      <c r="AF339" s="3" t="s">
        <v>74</v>
      </c>
      <c r="AG339" s="3" t="s">
        <v>41</v>
      </c>
    </row>
    <row r="340" spans="1:51" s="11" customFormat="1" ht="19.2" x14ac:dyDescent="0.2">
      <c r="A340" s="12"/>
      <c r="B340" s="118"/>
      <c r="C340" s="86"/>
      <c r="D340" s="132" t="s">
        <v>76</v>
      </c>
      <c r="E340" s="86"/>
      <c r="F340" s="133" t="s">
        <v>458</v>
      </c>
      <c r="G340" s="86"/>
      <c r="H340" s="120"/>
      <c r="I340" s="12"/>
      <c r="J340" s="12"/>
      <c r="K340" s="12"/>
      <c r="L340" s="12"/>
      <c r="M340" s="12"/>
      <c r="N340" s="12"/>
      <c r="O340" s="12"/>
      <c r="P340" s="12"/>
      <c r="Q340" s="12"/>
      <c r="AF340" s="3" t="s">
        <v>76</v>
      </c>
      <c r="AG340" s="3" t="s">
        <v>41</v>
      </c>
    </row>
    <row r="341" spans="1:51" s="11" customFormat="1" ht="49.05" customHeight="1" x14ac:dyDescent="0.2">
      <c r="A341" s="12"/>
      <c r="B341" s="118"/>
      <c r="C341" s="79" t="s">
        <v>467</v>
      </c>
      <c r="D341" s="79" t="s">
        <v>68</v>
      </c>
      <c r="E341" s="80" t="s">
        <v>468</v>
      </c>
      <c r="F341" s="92" t="s">
        <v>469</v>
      </c>
      <c r="G341" s="82" t="s">
        <v>122</v>
      </c>
      <c r="H341" s="131">
        <v>1500</v>
      </c>
      <c r="I341" s="12"/>
      <c r="J341" s="12"/>
      <c r="K341" s="12"/>
      <c r="L341" s="12"/>
      <c r="M341" s="12"/>
      <c r="N341" s="12"/>
      <c r="O341" s="12"/>
      <c r="P341" s="12"/>
      <c r="Q341" s="12"/>
      <c r="AD341" s="88" t="s">
        <v>72</v>
      </c>
      <c r="AF341" s="88" t="s">
        <v>68</v>
      </c>
      <c r="AG341" s="88" t="s">
        <v>41</v>
      </c>
      <c r="AK341" s="3" t="s">
        <v>65</v>
      </c>
      <c r="AQ341" s="89" t="e">
        <f>IF(#REF!="základní",#REF!,0)</f>
        <v>#REF!</v>
      </c>
      <c r="AR341" s="89" t="e">
        <f>IF(#REF!="snížená",#REF!,0)</f>
        <v>#REF!</v>
      </c>
      <c r="AS341" s="89" t="e">
        <f>IF(#REF!="zákl. přenesená",#REF!,0)</f>
        <v>#REF!</v>
      </c>
      <c r="AT341" s="89" t="e">
        <f>IF(#REF!="sníž. přenesená",#REF!,0)</f>
        <v>#REF!</v>
      </c>
      <c r="AU341" s="89" t="e">
        <f>IF(#REF!="nulová",#REF!,0)</f>
        <v>#REF!</v>
      </c>
      <c r="AV341" s="3" t="s">
        <v>5</v>
      </c>
      <c r="AW341" s="89" t="e">
        <f>ROUND(#REF!*H341,2)</f>
        <v>#REF!</v>
      </c>
      <c r="AX341" s="3" t="s">
        <v>72</v>
      </c>
      <c r="AY341" s="88" t="s">
        <v>470</v>
      </c>
    </row>
    <row r="342" spans="1:51" s="11" customFormat="1" ht="28.8" x14ac:dyDescent="0.2">
      <c r="A342" s="12"/>
      <c r="B342" s="118"/>
      <c r="C342" s="86"/>
      <c r="D342" s="132" t="s">
        <v>74</v>
      </c>
      <c r="E342" s="86"/>
      <c r="F342" s="133" t="s">
        <v>457</v>
      </c>
      <c r="G342" s="86"/>
      <c r="H342" s="120"/>
      <c r="I342" s="12"/>
      <c r="J342" s="12"/>
      <c r="K342" s="12"/>
      <c r="L342" s="12"/>
      <c r="M342" s="12"/>
      <c r="N342" s="12"/>
      <c r="O342" s="12"/>
      <c r="P342" s="12"/>
      <c r="Q342" s="12"/>
      <c r="AF342" s="3" t="s">
        <v>74</v>
      </c>
      <c r="AG342" s="3" t="s">
        <v>41</v>
      </c>
    </row>
    <row r="343" spans="1:51" s="11" customFormat="1" ht="19.2" x14ac:dyDescent="0.2">
      <c r="A343" s="12"/>
      <c r="B343" s="118"/>
      <c r="C343" s="86"/>
      <c r="D343" s="132" t="s">
        <v>76</v>
      </c>
      <c r="E343" s="86"/>
      <c r="F343" s="133" t="s">
        <v>458</v>
      </c>
      <c r="G343" s="86"/>
      <c r="H343" s="120"/>
      <c r="I343" s="12"/>
      <c r="J343" s="12"/>
      <c r="K343" s="12"/>
      <c r="L343" s="12"/>
      <c r="M343" s="12"/>
      <c r="N343" s="12"/>
      <c r="O343" s="12"/>
      <c r="P343" s="12"/>
      <c r="Q343" s="12"/>
      <c r="AF343" s="3" t="s">
        <v>76</v>
      </c>
      <c r="AG343" s="3" t="s">
        <v>41</v>
      </c>
    </row>
    <row r="344" spans="1:51" s="11" customFormat="1" ht="49.05" customHeight="1" x14ac:dyDescent="0.2">
      <c r="A344" s="12"/>
      <c r="B344" s="118"/>
      <c r="C344" s="79" t="s">
        <v>471</v>
      </c>
      <c r="D344" s="79" t="s">
        <v>68</v>
      </c>
      <c r="E344" s="80" t="s">
        <v>472</v>
      </c>
      <c r="F344" s="92" t="s">
        <v>473</v>
      </c>
      <c r="G344" s="82" t="s">
        <v>122</v>
      </c>
      <c r="H344" s="131">
        <v>100</v>
      </c>
      <c r="I344" s="12"/>
      <c r="J344" s="12"/>
      <c r="K344" s="12"/>
      <c r="L344" s="12"/>
      <c r="M344" s="12"/>
      <c r="N344" s="12"/>
      <c r="O344" s="12"/>
      <c r="P344" s="12"/>
      <c r="Q344" s="12"/>
      <c r="AD344" s="88" t="s">
        <v>72</v>
      </c>
      <c r="AF344" s="88" t="s">
        <v>68</v>
      </c>
      <c r="AG344" s="88" t="s">
        <v>41</v>
      </c>
      <c r="AK344" s="3" t="s">
        <v>65</v>
      </c>
      <c r="AQ344" s="89" t="e">
        <f>IF(#REF!="základní",#REF!,0)</f>
        <v>#REF!</v>
      </c>
      <c r="AR344" s="89" t="e">
        <f>IF(#REF!="snížená",#REF!,0)</f>
        <v>#REF!</v>
      </c>
      <c r="AS344" s="89" t="e">
        <f>IF(#REF!="zákl. přenesená",#REF!,0)</f>
        <v>#REF!</v>
      </c>
      <c r="AT344" s="89" t="e">
        <f>IF(#REF!="sníž. přenesená",#REF!,0)</f>
        <v>#REF!</v>
      </c>
      <c r="AU344" s="89" t="e">
        <f>IF(#REF!="nulová",#REF!,0)</f>
        <v>#REF!</v>
      </c>
      <c r="AV344" s="3" t="s">
        <v>5</v>
      </c>
      <c r="AW344" s="89" t="e">
        <f>ROUND(#REF!*H344,2)</f>
        <v>#REF!</v>
      </c>
      <c r="AX344" s="3" t="s">
        <v>72</v>
      </c>
      <c r="AY344" s="88" t="s">
        <v>474</v>
      </c>
    </row>
    <row r="345" spans="1:51" s="11" customFormat="1" ht="28.8" x14ac:dyDescent="0.2">
      <c r="A345" s="12"/>
      <c r="B345" s="118"/>
      <c r="C345" s="86"/>
      <c r="D345" s="132" t="s">
        <v>74</v>
      </c>
      <c r="E345" s="86"/>
      <c r="F345" s="133" t="s">
        <v>475</v>
      </c>
      <c r="G345" s="86"/>
      <c r="H345" s="120"/>
      <c r="I345" s="12"/>
      <c r="J345" s="12"/>
      <c r="K345" s="12"/>
      <c r="L345" s="12"/>
      <c r="M345" s="12"/>
      <c r="N345" s="12"/>
      <c r="O345" s="12"/>
      <c r="P345" s="12"/>
      <c r="Q345" s="12"/>
      <c r="AF345" s="3" t="s">
        <v>74</v>
      </c>
      <c r="AG345" s="3" t="s">
        <v>41</v>
      </c>
    </row>
    <row r="346" spans="1:51" s="11" customFormat="1" ht="19.2" x14ac:dyDescent="0.2">
      <c r="A346" s="12"/>
      <c r="B346" s="118"/>
      <c r="C346" s="86"/>
      <c r="D346" s="132" t="s">
        <v>76</v>
      </c>
      <c r="E346" s="86"/>
      <c r="F346" s="133" t="s">
        <v>476</v>
      </c>
      <c r="G346" s="86"/>
      <c r="H346" s="120"/>
      <c r="I346" s="12"/>
      <c r="J346" s="12"/>
      <c r="K346" s="12"/>
      <c r="L346" s="12"/>
      <c r="M346" s="12"/>
      <c r="N346" s="12"/>
      <c r="O346" s="12"/>
      <c r="P346" s="12"/>
      <c r="Q346" s="12"/>
      <c r="AF346" s="3" t="s">
        <v>76</v>
      </c>
      <c r="AG346" s="3" t="s">
        <v>41</v>
      </c>
    </row>
    <row r="347" spans="1:51" s="11" customFormat="1" ht="49.05" customHeight="1" x14ac:dyDescent="0.2">
      <c r="A347" s="12"/>
      <c r="B347" s="118"/>
      <c r="C347" s="79" t="s">
        <v>477</v>
      </c>
      <c r="D347" s="79" t="s">
        <v>68</v>
      </c>
      <c r="E347" s="80" t="s">
        <v>478</v>
      </c>
      <c r="F347" s="92" t="s">
        <v>479</v>
      </c>
      <c r="G347" s="82" t="s">
        <v>122</v>
      </c>
      <c r="H347" s="131">
        <v>100</v>
      </c>
      <c r="I347" s="12"/>
      <c r="J347" s="12"/>
      <c r="K347" s="12"/>
      <c r="L347" s="12"/>
      <c r="M347" s="12"/>
      <c r="N347" s="12"/>
      <c r="O347" s="12"/>
      <c r="P347" s="12"/>
      <c r="Q347" s="12"/>
      <c r="AD347" s="88" t="s">
        <v>72</v>
      </c>
      <c r="AF347" s="88" t="s">
        <v>68</v>
      </c>
      <c r="AG347" s="88" t="s">
        <v>41</v>
      </c>
      <c r="AK347" s="3" t="s">
        <v>65</v>
      </c>
      <c r="AQ347" s="89" t="e">
        <f>IF(#REF!="základní",#REF!,0)</f>
        <v>#REF!</v>
      </c>
      <c r="AR347" s="89" t="e">
        <f>IF(#REF!="snížená",#REF!,0)</f>
        <v>#REF!</v>
      </c>
      <c r="AS347" s="89" t="e">
        <f>IF(#REF!="zákl. přenesená",#REF!,0)</f>
        <v>#REF!</v>
      </c>
      <c r="AT347" s="89" t="e">
        <f>IF(#REF!="sníž. přenesená",#REF!,0)</f>
        <v>#REF!</v>
      </c>
      <c r="AU347" s="89" t="e">
        <f>IF(#REF!="nulová",#REF!,0)</f>
        <v>#REF!</v>
      </c>
      <c r="AV347" s="3" t="s">
        <v>5</v>
      </c>
      <c r="AW347" s="89" t="e">
        <f>ROUND(#REF!*H347,2)</f>
        <v>#REF!</v>
      </c>
      <c r="AX347" s="3" t="s">
        <v>72</v>
      </c>
      <c r="AY347" s="88" t="s">
        <v>480</v>
      </c>
    </row>
    <row r="348" spans="1:51" s="11" customFormat="1" ht="28.8" x14ac:dyDescent="0.2">
      <c r="A348" s="12"/>
      <c r="B348" s="118"/>
      <c r="C348" s="86"/>
      <c r="D348" s="132" t="s">
        <v>74</v>
      </c>
      <c r="E348" s="86"/>
      <c r="F348" s="133" t="s">
        <v>475</v>
      </c>
      <c r="G348" s="86"/>
      <c r="H348" s="120"/>
      <c r="I348" s="12"/>
      <c r="J348" s="12"/>
      <c r="K348" s="12"/>
      <c r="L348" s="12"/>
      <c r="M348" s="12"/>
      <c r="N348" s="12"/>
      <c r="O348" s="12"/>
      <c r="P348" s="12"/>
      <c r="Q348" s="12"/>
      <c r="AF348" s="3" t="s">
        <v>74</v>
      </c>
      <c r="AG348" s="3" t="s">
        <v>41</v>
      </c>
    </row>
    <row r="349" spans="1:51" s="11" customFormat="1" ht="19.2" x14ac:dyDescent="0.2">
      <c r="A349" s="12"/>
      <c r="B349" s="118"/>
      <c r="C349" s="86"/>
      <c r="D349" s="132" t="s">
        <v>76</v>
      </c>
      <c r="E349" s="86"/>
      <c r="F349" s="133" t="s">
        <v>476</v>
      </c>
      <c r="G349" s="86"/>
      <c r="H349" s="120"/>
      <c r="I349" s="12"/>
      <c r="J349" s="12"/>
      <c r="K349" s="12"/>
      <c r="L349" s="12"/>
      <c r="M349" s="12"/>
      <c r="N349" s="12"/>
      <c r="O349" s="12"/>
      <c r="P349" s="12"/>
      <c r="Q349" s="12"/>
      <c r="AF349" s="3" t="s">
        <v>76</v>
      </c>
      <c r="AG349" s="3" t="s">
        <v>41</v>
      </c>
    </row>
    <row r="350" spans="1:51" s="11" customFormat="1" ht="101.25" customHeight="1" x14ac:dyDescent="0.2">
      <c r="A350" s="12"/>
      <c r="B350" s="118"/>
      <c r="C350" s="79" t="s">
        <v>481</v>
      </c>
      <c r="D350" s="79" t="s">
        <v>68</v>
      </c>
      <c r="E350" s="80" t="s">
        <v>482</v>
      </c>
      <c r="F350" s="92" t="s">
        <v>483</v>
      </c>
      <c r="G350" s="82" t="s">
        <v>484</v>
      </c>
      <c r="H350" s="131">
        <v>5</v>
      </c>
      <c r="I350" s="12"/>
      <c r="J350" s="12"/>
      <c r="K350" s="12"/>
      <c r="L350" s="12"/>
      <c r="M350" s="12"/>
      <c r="N350" s="12"/>
      <c r="O350" s="12"/>
      <c r="P350" s="12"/>
      <c r="Q350" s="12"/>
      <c r="AD350" s="88" t="s">
        <v>72</v>
      </c>
      <c r="AF350" s="88" t="s">
        <v>68</v>
      </c>
      <c r="AG350" s="88" t="s">
        <v>41</v>
      </c>
      <c r="AK350" s="3" t="s">
        <v>65</v>
      </c>
      <c r="AQ350" s="89" t="e">
        <f>IF(#REF!="základní",#REF!,0)</f>
        <v>#REF!</v>
      </c>
      <c r="AR350" s="89" t="e">
        <f>IF(#REF!="snížená",#REF!,0)</f>
        <v>#REF!</v>
      </c>
      <c r="AS350" s="89" t="e">
        <f>IF(#REF!="zákl. přenesená",#REF!,0)</f>
        <v>#REF!</v>
      </c>
      <c r="AT350" s="89" t="e">
        <f>IF(#REF!="sníž. přenesená",#REF!,0)</f>
        <v>#REF!</v>
      </c>
      <c r="AU350" s="89" t="e">
        <f>IF(#REF!="nulová",#REF!,0)</f>
        <v>#REF!</v>
      </c>
      <c r="AV350" s="3" t="s">
        <v>5</v>
      </c>
      <c r="AW350" s="89" t="e">
        <f>ROUND(#REF!*H350,2)</f>
        <v>#REF!</v>
      </c>
      <c r="AX350" s="3" t="s">
        <v>72</v>
      </c>
      <c r="AY350" s="88" t="s">
        <v>485</v>
      </c>
    </row>
    <row r="351" spans="1:51" s="11" customFormat="1" ht="67.2" x14ac:dyDescent="0.2">
      <c r="A351" s="12"/>
      <c r="B351" s="118"/>
      <c r="C351" s="86"/>
      <c r="D351" s="132" t="s">
        <v>74</v>
      </c>
      <c r="E351" s="86"/>
      <c r="F351" s="133" t="s">
        <v>486</v>
      </c>
      <c r="G351" s="86"/>
      <c r="H351" s="120"/>
      <c r="I351" s="12"/>
      <c r="J351" s="12"/>
      <c r="K351" s="12"/>
      <c r="L351" s="12"/>
      <c r="M351" s="12"/>
      <c r="N351" s="12"/>
      <c r="O351" s="12"/>
      <c r="P351" s="12"/>
      <c r="Q351" s="12"/>
      <c r="AF351" s="3" t="s">
        <v>74</v>
      </c>
      <c r="AG351" s="3" t="s">
        <v>41</v>
      </c>
    </row>
    <row r="352" spans="1:51" s="11" customFormat="1" ht="101.25" customHeight="1" x14ac:dyDescent="0.2">
      <c r="A352" s="12"/>
      <c r="B352" s="118"/>
      <c r="C352" s="79" t="s">
        <v>487</v>
      </c>
      <c r="D352" s="79" t="s">
        <v>68</v>
      </c>
      <c r="E352" s="80" t="s">
        <v>488</v>
      </c>
      <c r="F352" s="92" t="s">
        <v>489</v>
      </c>
      <c r="G352" s="82" t="s">
        <v>484</v>
      </c>
      <c r="H352" s="131">
        <v>5</v>
      </c>
      <c r="I352" s="12"/>
      <c r="J352" s="12"/>
      <c r="K352" s="12"/>
      <c r="L352" s="12"/>
      <c r="M352" s="12"/>
      <c r="N352" s="12"/>
      <c r="O352" s="12"/>
      <c r="P352" s="12"/>
      <c r="Q352" s="12"/>
      <c r="AD352" s="88" t="s">
        <v>72</v>
      </c>
      <c r="AF352" s="88" t="s">
        <v>68</v>
      </c>
      <c r="AG352" s="88" t="s">
        <v>41</v>
      </c>
      <c r="AK352" s="3" t="s">
        <v>65</v>
      </c>
      <c r="AQ352" s="89" t="e">
        <f>IF(#REF!="základní",#REF!,0)</f>
        <v>#REF!</v>
      </c>
      <c r="AR352" s="89" t="e">
        <f>IF(#REF!="snížená",#REF!,0)</f>
        <v>#REF!</v>
      </c>
      <c r="AS352" s="89" t="e">
        <f>IF(#REF!="zákl. přenesená",#REF!,0)</f>
        <v>#REF!</v>
      </c>
      <c r="AT352" s="89" t="e">
        <f>IF(#REF!="sníž. přenesená",#REF!,0)</f>
        <v>#REF!</v>
      </c>
      <c r="AU352" s="89" t="e">
        <f>IF(#REF!="nulová",#REF!,0)</f>
        <v>#REF!</v>
      </c>
      <c r="AV352" s="3" t="s">
        <v>5</v>
      </c>
      <c r="AW352" s="89" t="e">
        <f>ROUND(#REF!*H352,2)</f>
        <v>#REF!</v>
      </c>
      <c r="AX352" s="3" t="s">
        <v>72</v>
      </c>
      <c r="AY352" s="88" t="s">
        <v>490</v>
      </c>
    </row>
    <row r="353" spans="1:51" s="11" customFormat="1" ht="67.2" x14ac:dyDescent="0.2">
      <c r="A353" s="12"/>
      <c r="B353" s="118"/>
      <c r="C353" s="86"/>
      <c r="D353" s="132" t="s">
        <v>74</v>
      </c>
      <c r="E353" s="86"/>
      <c r="F353" s="133" t="s">
        <v>486</v>
      </c>
      <c r="G353" s="86"/>
      <c r="H353" s="120"/>
      <c r="I353" s="12"/>
      <c r="J353" s="12"/>
      <c r="K353" s="12"/>
      <c r="L353" s="12"/>
      <c r="M353" s="12"/>
      <c r="N353" s="12"/>
      <c r="O353" s="12"/>
      <c r="P353" s="12"/>
      <c r="Q353" s="12"/>
      <c r="AF353" s="3" t="s">
        <v>74</v>
      </c>
      <c r="AG353" s="3" t="s">
        <v>41</v>
      </c>
    </row>
    <row r="354" spans="1:51" s="11" customFormat="1" ht="78" customHeight="1" x14ac:dyDescent="0.2">
      <c r="A354" s="12"/>
      <c r="B354" s="118"/>
      <c r="C354" s="79" t="s">
        <v>491</v>
      </c>
      <c r="D354" s="79" t="s">
        <v>68</v>
      </c>
      <c r="E354" s="80" t="s">
        <v>492</v>
      </c>
      <c r="F354" s="92" t="s">
        <v>493</v>
      </c>
      <c r="G354" s="82" t="s">
        <v>122</v>
      </c>
      <c r="H354" s="131">
        <v>5000</v>
      </c>
      <c r="I354" s="12"/>
      <c r="J354" s="12"/>
      <c r="K354" s="12"/>
      <c r="L354" s="12"/>
      <c r="M354" s="12"/>
      <c r="N354" s="12"/>
      <c r="O354" s="12"/>
      <c r="P354" s="12"/>
      <c r="Q354" s="12"/>
      <c r="AD354" s="88" t="s">
        <v>72</v>
      </c>
      <c r="AF354" s="88" t="s">
        <v>68</v>
      </c>
      <c r="AG354" s="88" t="s">
        <v>41</v>
      </c>
      <c r="AK354" s="3" t="s">
        <v>65</v>
      </c>
      <c r="AQ354" s="89" t="e">
        <f>IF(#REF!="základní",#REF!,0)</f>
        <v>#REF!</v>
      </c>
      <c r="AR354" s="89" t="e">
        <f>IF(#REF!="snížená",#REF!,0)</f>
        <v>#REF!</v>
      </c>
      <c r="AS354" s="89" t="e">
        <f>IF(#REF!="zákl. přenesená",#REF!,0)</f>
        <v>#REF!</v>
      </c>
      <c r="AT354" s="89" t="e">
        <f>IF(#REF!="sníž. přenesená",#REF!,0)</f>
        <v>#REF!</v>
      </c>
      <c r="AU354" s="89" t="e">
        <f>IF(#REF!="nulová",#REF!,0)</f>
        <v>#REF!</v>
      </c>
      <c r="AV354" s="3" t="s">
        <v>5</v>
      </c>
      <c r="AW354" s="89" t="e">
        <f>ROUND(#REF!*H354,2)</f>
        <v>#REF!</v>
      </c>
      <c r="AX354" s="3" t="s">
        <v>72</v>
      </c>
      <c r="AY354" s="88" t="s">
        <v>494</v>
      </c>
    </row>
    <row r="355" spans="1:51" s="11" customFormat="1" ht="48" x14ac:dyDescent="0.2">
      <c r="A355" s="12"/>
      <c r="B355" s="118"/>
      <c r="C355" s="86"/>
      <c r="D355" s="132" t="s">
        <v>74</v>
      </c>
      <c r="E355" s="86"/>
      <c r="F355" s="133" t="s">
        <v>495</v>
      </c>
      <c r="G355" s="86"/>
      <c r="H355" s="120"/>
      <c r="I355" s="12"/>
      <c r="J355" s="12"/>
      <c r="K355" s="12"/>
      <c r="L355" s="12"/>
      <c r="M355" s="12"/>
      <c r="N355" s="12"/>
      <c r="O355" s="12"/>
      <c r="P355" s="12"/>
      <c r="Q355" s="12"/>
      <c r="AF355" s="3" t="s">
        <v>74</v>
      </c>
      <c r="AG355" s="3" t="s">
        <v>41</v>
      </c>
    </row>
    <row r="356" spans="1:51" s="11" customFormat="1" ht="78" customHeight="1" x14ac:dyDescent="0.2">
      <c r="A356" s="12"/>
      <c r="B356" s="118"/>
      <c r="C356" s="79" t="s">
        <v>496</v>
      </c>
      <c r="D356" s="79" t="s">
        <v>68</v>
      </c>
      <c r="E356" s="80" t="s">
        <v>497</v>
      </c>
      <c r="F356" s="92" t="s">
        <v>498</v>
      </c>
      <c r="G356" s="82" t="s">
        <v>499</v>
      </c>
      <c r="H356" s="131">
        <v>5000</v>
      </c>
      <c r="I356" s="12"/>
      <c r="J356" s="12"/>
      <c r="K356" s="12"/>
      <c r="L356" s="12"/>
      <c r="M356" s="12"/>
      <c r="N356" s="12"/>
      <c r="O356" s="12"/>
      <c r="P356" s="12"/>
      <c r="Q356" s="12"/>
      <c r="AD356" s="88" t="s">
        <v>72</v>
      </c>
      <c r="AF356" s="88" t="s">
        <v>68</v>
      </c>
      <c r="AG356" s="88" t="s">
        <v>41</v>
      </c>
      <c r="AK356" s="3" t="s">
        <v>65</v>
      </c>
      <c r="AQ356" s="89" t="e">
        <f>IF(#REF!="základní",#REF!,0)</f>
        <v>#REF!</v>
      </c>
      <c r="AR356" s="89" t="e">
        <f>IF(#REF!="snížená",#REF!,0)</f>
        <v>#REF!</v>
      </c>
      <c r="AS356" s="89" t="e">
        <f>IF(#REF!="zákl. přenesená",#REF!,0)</f>
        <v>#REF!</v>
      </c>
      <c r="AT356" s="89" t="e">
        <f>IF(#REF!="sníž. přenesená",#REF!,0)</f>
        <v>#REF!</v>
      </c>
      <c r="AU356" s="89" t="e">
        <f>IF(#REF!="nulová",#REF!,0)</f>
        <v>#REF!</v>
      </c>
      <c r="AV356" s="3" t="s">
        <v>5</v>
      </c>
      <c r="AW356" s="89" t="e">
        <f>ROUND(#REF!*H356,2)</f>
        <v>#REF!</v>
      </c>
      <c r="AX356" s="3" t="s">
        <v>72</v>
      </c>
      <c r="AY356" s="88" t="s">
        <v>500</v>
      </c>
    </row>
    <row r="357" spans="1:51" s="11" customFormat="1" ht="48" x14ac:dyDescent="0.2">
      <c r="A357" s="12"/>
      <c r="B357" s="118"/>
      <c r="C357" s="86"/>
      <c r="D357" s="132" t="s">
        <v>74</v>
      </c>
      <c r="E357" s="86"/>
      <c r="F357" s="133" t="s">
        <v>495</v>
      </c>
      <c r="G357" s="86"/>
      <c r="H357" s="120"/>
      <c r="I357" s="12"/>
      <c r="J357" s="12"/>
      <c r="K357" s="12"/>
      <c r="L357" s="12"/>
      <c r="M357" s="12"/>
      <c r="N357" s="12"/>
      <c r="O357" s="12"/>
      <c r="P357" s="12"/>
      <c r="Q357" s="12"/>
      <c r="AF357" s="3" t="s">
        <v>74</v>
      </c>
      <c r="AG357" s="3" t="s">
        <v>41</v>
      </c>
    </row>
    <row r="358" spans="1:51" s="11" customFormat="1" ht="78" customHeight="1" x14ac:dyDescent="0.2">
      <c r="A358" s="12"/>
      <c r="B358" s="118"/>
      <c r="C358" s="79" t="s">
        <v>501</v>
      </c>
      <c r="D358" s="79" t="s">
        <v>68</v>
      </c>
      <c r="E358" s="80" t="s">
        <v>502</v>
      </c>
      <c r="F358" s="92" t="s">
        <v>503</v>
      </c>
      <c r="G358" s="82" t="s">
        <v>499</v>
      </c>
      <c r="H358" s="131">
        <v>5000</v>
      </c>
      <c r="I358" s="12"/>
      <c r="J358" s="12"/>
      <c r="K358" s="12"/>
      <c r="L358" s="12"/>
      <c r="M358" s="12"/>
      <c r="N358" s="12"/>
      <c r="O358" s="12"/>
      <c r="P358" s="12"/>
      <c r="Q358" s="12"/>
      <c r="AD358" s="88" t="s">
        <v>72</v>
      </c>
      <c r="AF358" s="88" t="s">
        <v>68</v>
      </c>
      <c r="AG358" s="88" t="s">
        <v>41</v>
      </c>
      <c r="AK358" s="3" t="s">
        <v>65</v>
      </c>
      <c r="AQ358" s="89" t="e">
        <f>IF(#REF!="základní",#REF!,0)</f>
        <v>#REF!</v>
      </c>
      <c r="AR358" s="89" t="e">
        <f>IF(#REF!="snížená",#REF!,0)</f>
        <v>#REF!</v>
      </c>
      <c r="AS358" s="89" t="e">
        <f>IF(#REF!="zákl. přenesená",#REF!,0)</f>
        <v>#REF!</v>
      </c>
      <c r="AT358" s="89" t="e">
        <f>IF(#REF!="sníž. přenesená",#REF!,0)</f>
        <v>#REF!</v>
      </c>
      <c r="AU358" s="89" t="e">
        <f>IF(#REF!="nulová",#REF!,0)</f>
        <v>#REF!</v>
      </c>
      <c r="AV358" s="3" t="s">
        <v>5</v>
      </c>
      <c r="AW358" s="89" t="e">
        <f>ROUND(#REF!*H358,2)</f>
        <v>#REF!</v>
      </c>
      <c r="AX358" s="3" t="s">
        <v>72</v>
      </c>
      <c r="AY358" s="88" t="s">
        <v>504</v>
      </c>
    </row>
    <row r="359" spans="1:51" s="11" customFormat="1" ht="48" x14ac:dyDescent="0.2">
      <c r="A359" s="12"/>
      <c r="B359" s="118"/>
      <c r="C359" s="86"/>
      <c r="D359" s="132" t="s">
        <v>74</v>
      </c>
      <c r="E359" s="86"/>
      <c r="F359" s="133" t="s">
        <v>495</v>
      </c>
      <c r="G359" s="86"/>
      <c r="H359" s="120"/>
      <c r="I359" s="12"/>
      <c r="J359" s="12"/>
      <c r="K359" s="12"/>
      <c r="L359" s="12"/>
      <c r="M359" s="12"/>
      <c r="N359" s="12"/>
      <c r="O359" s="12"/>
      <c r="P359" s="12"/>
      <c r="Q359" s="12"/>
      <c r="AF359" s="3" t="s">
        <v>74</v>
      </c>
      <c r="AG359" s="3" t="s">
        <v>41</v>
      </c>
    </row>
    <row r="360" spans="1:51" s="11" customFormat="1" ht="78" customHeight="1" x14ac:dyDescent="0.2">
      <c r="A360" s="12"/>
      <c r="B360" s="118"/>
      <c r="C360" s="79" t="s">
        <v>505</v>
      </c>
      <c r="D360" s="79" t="s">
        <v>68</v>
      </c>
      <c r="E360" s="80" t="s">
        <v>506</v>
      </c>
      <c r="F360" s="92" t="s">
        <v>507</v>
      </c>
      <c r="G360" s="82" t="s">
        <v>499</v>
      </c>
      <c r="H360" s="131">
        <v>1000</v>
      </c>
      <c r="I360" s="12"/>
      <c r="J360" s="12"/>
      <c r="K360" s="12"/>
      <c r="L360" s="12"/>
      <c r="M360" s="12"/>
      <c r="N360" s="12"/>
      <c r="O360" s="12"/>
      <c r="P360" s="12"/>
      <c r="Q360" s="12"/>
      <c r="AD360" s="88" t="s">
        <v>72</v>
      </c>
      <c r="AF360" s="88" t="s">
        <v>68</v>
      </c>
      <c r="AG360" s="88" t="s">
        <v>41</v>
      </c>
      <c r="AK360" s="3" t="s">
        <v>65</v>
      </c>
      <c r="AQ360" s="89" t="e">
        <f>IF(#REF!="základní",#REF!,0)</f>
        <v>#REF!</v>
      </c>
      <c r="AR360" s="89" t="e">
        <f>IF(#REF!="snížená",#REF!,0)</f>
        <v>#REF!</v>
      </c>
      <c r="AS360" s="89" t="e">
        <f>IF(#REF!="zákl. přenesená",#REF!,0)</f>
        <v>#REF!</v>
      </c>
      <c r="AT360" s="89" t="e">
        <f>IF(#REF!="sníž. přenesená",#REF!,0)</f>
        <v>#REF!</v>
      </c>
      <c r="AU360" s="89" t="e">
        <f>IF(#REF!="nulová",#REF!,0)</f>
        <v>#REF!</v>
      </c>
      <c r="AV360" s="3" t="s">
        <v>5</v>
      </c>
      <c r="AW360" s="89" t="e">
        <f>ROUND(#REF!*H360,2)</f>
        <v>#REF!</v>
      </c>
      <c r="AX360" s="3" t="s">
        <v>72</v>
      </c>
      <c r="AY360" s="88" t="s">
        <v>508</v>
      </c>
    </row>
    <row r="361" spans="1:51" s="11" customFormat="1" ht="48" x14ac:dyDescent="0.2">
      <c r="A361" s="12"/>
      <c r="B361" s="118"/>
      <c r="C361" s="86"/>
      <c r="D361" s="132" t="s">
        <v>74</v>
      </c>
      <c r="E361" s="86"/>
      <c r="F361" s="133" t="s">
        <v>495</v>
      </c>
      <c r="G361" s="86"/>
      <c r="H361" s="120"/>
      <c r="I361" s="12"/>
      <c r="J361" s="12"/>
      <c r="K361" s="12"/>
      <c r="L361" s="12"/>
      <c r="M361" s="12"/>
      <c r="N361" s="12"/>
      <c r="O361" s="12"/>
      <c r="P361" s="12"/>
      <c r="Q361" s="12"/>
      <c r="AF361" s="3" t="s">
        <v>74</v>
      </c>
      <c r="AG361" s="3" t="s">
        <v>41</v>
      </c>
    </row>
    <row r="362" spans="1:51" s="11" customFormat="1" ht="55.5" customHeight="1" x14ac:dyDescent="0.2">
      <c r="A362" s="12"/>
      <c r="B362" s="118"/>
      <c r="C362" s="79" t="s">
        <v>509</v>
      </c>
      <c r="D362" s="79" t="s">
        <v>68</v>
      </c>
      <c r="E362" s="80" t="s">
        <v>510</v>
      </c>
      <c r="F362" s="92" t="s">
        <v>511</v>
      </c>
      <c r="G362" s="82" t="s">
        <v>122</v>
      </c>
      <c r="H362" s="131">
        <v>250</v>
      </c>
      <c r="I362" s="12"/>
      <c r="J362" s="12"/>
      <c r="K362" s="12"/>
      <c r="L362" s="12"/>
      <c r="M362" s="12"/>
      <c r="N362" s="12"/>
      <c r="O362" s="12"/>
      <c r="P362" s="12"/>
      <c r="Q362" s="12"/>
      <c r="AD362" s="88" t="s">
        <v>72</v>
      </c>
      <c r="AF362" s="88" t="s">
        <v>68</v>
      </c>
      <c r="AG362" s="88" t="s">
        <v>41</v>
      </c>
      <c r="AK362" s="3" t="s">
        <v>65</v>
      </c>
      <c r="AQ362" s="89" t="e">
        <f>IF(#REF!="základní",#REF!,0)</f>
        <v>#REF!</v>
      </c>
      <c r="AR362" s="89" t="e">
        <f>IF(#REF!="snížená",#REF!,0)</f>
        <v>#REF!</v>
      </c>
      <c r="AS362" s="89" t="e">
        <f>IF(#REF!="zákl. přenesená",#REF!,0)</f>
        <v>#REF!</v>
      </c>
      <c r="AT362" s="89" t="e">
        <f>IF(#REF!="sníž. přenesená",#REF!,0)</f>
        <v>#REF!</v>
      </c>
      <c r="AU362" s="89" t="e">
        <f>IF(#REF!="nulová",#REF!,0)</f>
        <v>#REF!</v>
      </c>
      <c r="AV362" s="3" t="s">
        <v>5</v>
      </c>
      <c r="AW362" s="89" t="e">
        <f>ROUND(#REF!*H362,2)</f>
        <v>#REF!</v>
      </c>
      <c r="AX362" s="3" t="s">
        <v>72</v>
      </c>
      <c r="AY362" s="88" t="s">
        <v>512</v>
      </c>
    </row>
    <row r="363" spans="1:51" s="11" customFormat="1" ht="38.4" x14ac:dyDescent="0.2">
      <c r="A363" s="12"/>
      <c r="B363" s="118"/>
      <c r="C363" s="86"/>
      <c r="D363" s="132" t="s">
        <v>74</v>
      </c>
      <c r="E363" s="86"/>
      <c r="F363" s="133" t="s">
        <v>513</v>
      </c>
      <c r="G363" s="86"/>
      <c r="H363" s="120"/>
      <c r="I363" s="12"/>
      <c r="J363" s="12"/>
      <c r="K363" s="12"/>
      <c r="L363" s="12"/>
      <c r="M363" s="12"/>
      <c r="N363" s="12"/>
      <c r="O363" s="12"/>
      <c r="P363" s="12"/>
      <c r="Q363" s="12"/>
      <c r="AF363" s="3" t="s">
        <v>74</v>
      </c>
      <c r="AG363" s="3" t="s">
        <v>41</v>
      </c>
    </row>
    <row r="364" spans="1:51" s="11" customFormat="1" ht="55.5" customHeight="1" x14ac:dyDescent="0.2">
      <c r="A364" s="12"/>
      <c r="B364" s="118"/>
      <c r="C364" s="79" t="s">
        <v>514</v>
      </c>
      <c r="D364" s="79" t="s">
        <v>68</v>
      </c>
      <c r="E364" s="80" t="s">
        <v>515</v>
      </c>
      <c r="F364" s="92" t="s">
        <v>516</v>
      </c>
      <c r="G364" s="82" t="s">
        <v>122</v>
      </c>
      <c r="H364" s="131">
        <v>250</v>
      </c>
      <c r="I364" s="12"/>
      <c r="J364" s="12"/>
      <c r="K364" s="12"/>
      <c r="L364" s="12"/>
      <c r="M364" s="12"/>
      <c r="N364" s="12"/>
      <c r="O364" s="12"/>
      <c r="P364" s="12"/>
      <c r="Q364" s="12"/>
      <c r="AD364" s="88" t="s">
        <v>72</v>
      </c>
      <c r="AF364" s="88" t="s">
        <v>68</v>
      </c>
      <c r="AG364" s="88" t="s">
        <v>41</v>
      </c>
      <c r="AK364" s="3" t="s">
        <v>65</v>
      </c>
      <c r="AQ364" s="89" t="e">
        <f>IF(#REF!="základní",#REF!,0)</f>
        <v>#REF!</v>
      </c>
      <c r="AR364" s="89" t="e">
        <f>IF(#REF!="snížená",#REF!,0)</f>
        <v>#REF!</v>
      </c>
      <c r="AS364" s="89" t="e">
        <f>IF(#REF!="zákl. přenesená",#REF!,0)</f>
        <v>#REF!</v>
      </c>
      <c r="AT364" s="89" t="e">
        <f>IF(#REF!="sníž. přenesená",#REF!,0)</f>
        <v>#REF!</v>
      </c>
      <c r="AU364" s="89" t="e">
        <f>IF(#REF!="nulová",#REF!,0)</f>
        <v>#REF!</v>
      </c>
      <c r="AV364" s="3" t="s">
        <v>5</v>
      </c>
      <c r="AW364" s="89" t="e">
        <f>ROUND(#REF!*H364,2)</f>
        <v>#REF!</v>
      </c>
      <c r="AX364" s="3" t="s">
        <v>72</v>
      </c>
      <c r="AY364" s="88" t="s">
        <v>517</v>
      </c>
    </row>
    <row r="365" spans="1:51" s="11" customFormat="1" ht="38.4" x14ac:dyDescent="0.2">
      <c r="A365" s="12"/>
      <c r="B365" s="118"/>
      <c r="C365" s="86"/>
      <c r="D365" s="132" t="s">
        <v>74</v>
      </c>
      <c r="E365" s="86"/>
      <c r="F365" s="133" t="s">
        <v>513</v>
      </c>
      <c r="G365" s="86"/>
      <c r="H365" s="120"/>
      <c r="I365" s="12"/>
      <c r="J365" s="12"/>
      <c r="K365" s="12"/>
      <c r="L365" s="12"/>
      <c r="M365" s="12"/>
      <c r="N365" s="12"/>
      <c r="O365" s="12"/>
      <c r="P365" s="12"/>
      <c r="Q365" s="12"/>
      <c r="AF365" s="3" t="s">
        <v>74</v>
      </c>
      <c r="AG365" s="3" t="s">
        <v>41</v>
      </c>
    </row>
    <row r="366" spans="1:51" s="11" customFormat="1" ht="55.5" customHeight="1" x14ac:dyDescent="0.2">
      <c r="A366" s="12"/>
      <c r="B366" s="118"/>
      <c r="C366" s="79" t="s">
        <v>518</v>
      </c>
      <c r="D366" s="79" t="s">
        <v>68</v>
      </c>
      <c r="E366" s="80" t="s">
        <v>519</v>
      </c>
      <c r="F366" s="92" t="s">
        <v>520</v>
      </c>
      <c r="G366" s="82" t="s">
        <v>122</v>
      </c>
      <c r="H366" s="131">
        <v>30000</v>
      </c>
      <c r="I366" s="12"/>
      <c r="J366" s="12"/>
      <c r="K366" s="12"/>
      <c r="L366" s="12"/>
      <c r="M366" s="12"/>
      <c r="N366" s="12"/>
      <c r="O366" s="12"/>
      <c r="P366" s="12"/>
      <c r="Q366" s="12"/>
      <c r="AD366" s="88" t="s">
        <v>72</v>
      </c>
      <c r="AF366" s="88" t="s">
        <v>68</v>
      </c>
      <c r="AG366" s="88" t="s">
        <v>41</v>
      </c>
      <c r="AK366" s="3" t="s">
        <v>65</v>
      </c>
      <c r="AQ366" s="89" t="e">
        <f>IF(#REF!="základní",#REF!,0)</f>
        <v>#REF!</v>
      </c>
      <c r="AR366" s="89" t="e">
        <f>IF(#REF!="snížená",#REF!,0)</f>
        <v>#REF!</v>
      </c>
      <c r="AS366" s="89" t="e">
        <f>IF(#REF!="zákl. přenesená",#REF!,0)</f>
        <v>#REF!</v>
      </c>
      <c r="AT366" s="89" t="e">
        <f>IF(#REF!="sníž. přenesená",#REF!,0)</f>
        <v>#REF!</v>
      </c>
      <c r="AU366" s="89" t="e">
        <f>IF(#REF!="nulová",#REF!,0)</f>
        <v>#REF!</v>
      </c>
      <c r="AV366" s="3" t="s">
        <v>5</v>
      </c>
      <c r="AW366" s="89" t="e">
        <f>ROUND(#REF!*H366,2)</f>
        <v>#REF!</v>
      </c>
      <c r="AX366" s="3" t="s">
        <v>72</v>
      </c>
      <c r="AY366" s="88" t="s">
        <v>521</v>
      </c>
    </row>
    <row r="367" spans="1:51" s="11" customFormat="1" ht="38.4" x14ac:dyDescent="0.2">
      <c r="A367" s="12"/>
      <c r="B367" s="118"/>
      <c r="C367" s="86"/>
      <c r="D367" s="132" t="s">
        <v>74</v>
      </c>
      <c r="E367" s="86"/>
      <c r="F367" s="133" t="s">
        <v>522</v>
      </c>
      <c r="G367" s="86"/>
      <c r="H367" s="120"/>
      <c r="I367" s="12"/>
      <c r="J367" s="12"/>
      <c r="K367" s="12"/>
      <c r="L367" s="12"/>
      <c r="M367" s="12"/>
      <c r="N367" s="12"/>
      <c r="O367" s="12"/>
      <c r="P367" s="12"/>
      <c r="Q367" s="12"/>
      <c r="AF367" s="3" t="s">
        <v>74</v>
      </c>
      <c r="AG367" s="3" t="s">
        <v>41</v>
      </c>
    </row>
    <row r="368" spans="1:51" s="11" customFormat="1" ht="19.2" x14ac:dyDescent="0.2">
      <c r="A368" s="12"/>
      <c r="B368" s="118"/>
      <c r="C368" s="86"/>
      <c r="D368" s="132" t="s">
        <v>76</v>
      </c>
      <c r="E368" s="86"/>
      <c r="F368" s="133" t="s">
        <v>523</v>
      </c>
      <c r="G368" s="86"/>
      <c r="H368" s="120"/>
      <c r="I368" s="12"/>
      <c r="J368" s="12"/>
      <c r="K368" s="12"/>
      <c r="L368" s="12"/>
      <c r="M368" s="12"/>
      <c r="N368" s="12"/>
      <c r="O368" s="12"/>
      <c r="P368" s="12"/>
      <c r="Q368" s="12"/>
      <c r="AF368" s="3" t="s">
        <v>76</v>
      </c>
      <c r="AG368" s="3" t="s">
        <v>41</v>
      </c>
    </row>
    <row r="369" spans="1:51" s="11" customFormat="1" ht="76.349999999999994" customHeight="1" x14ac:dyDescent="0.2">
      <c r="A369" s="12"/>
      <c r="B369" s="118"/>
      <c r="C369" s="79" t="s">
        <v>524</v>
      </c>
      <c r="D369" s="79" t="s">
        <v>68</v>
      </c>
      <c r="E369" s="80" t="s">
        <v>525</v>
      </c>
      <c r="F369" s="92" t="s">
        <v>526</v>
      </c>
      <c r="G369" s="82" t="s">
        <v>122</v>
      </c>
      <c r="H369" s="131">
        <v>500</v>
      </c>
      <c r="I369" s="12"/>
      <c r="J369" s="12"/>
      <c r="K369" s="12"/>
      <c r="L369" s="12"/>
      <c r="M369" s="12"/>
      <c r="N369" s="12"/>
      <c r="O369" s="12"/>
      <c r="P369" s="12"/>
      <c r="Q369" s="12"/>
      <c r="AD369" s="88" t="s">
        <v>72</v>
      </c>
      <c r="AF369" s="88" t="s">
        <v>68</v>
      </c>
      <c r="AG369" s="88" t="s">
        <v>41</v>
      </c>
      <c r="AK369" s="3" t="s">
        <v>65</v>
      </c>
      <c r="AQ369" s="89" t="e">
        <f>IF(#REF!="základní",#REF!,0)</f>
        <v>#REF!</v>
      </c>
      <c r="AR369" s="89" t="e">
        <f>IF(#REF!="snížená",#REF!,0)</f>
        <v>#REF!</v>
      </c>
      <c r="AS369" s="89" t="e">
        <f>IF(#REF!="zákl. přenesená",#REF!,0)</f>
        <v>#REF!</v>
      </c>
      <c r="AT369" s="89" t="e">
        <f>IF(#REF!="sníž. přenesená",#REF!,0)</f>
        <v>#REF!</v>
      </c>
      <c r="AU369" s="89" t="e">
        <f>IF(#REF!="nulová",#REF!,0)</f>
        <v>#REF!</v>
      </c>
      <c r="AV369" s="3" t="s">
        <v>5</v>
      </c>
      <c r="AW369" s="89" t="e">
        <f>ROUND(#REF!*H369,2)</f>
        <v>#REF!</v>
      </c>
      <c r="AX369" s="3" t="s">
        <v>72</v>
      </c>
      <c r="AY369" s="88" t="s">
        <v>527</v>
      </c>
    </row>
    <row r="370" spans="1:51" s="11" customFormat="1" ht="48" x14ac:dyDescent="0.2">
      <c r="A370" s="12"/>
      <c r="B370" s="118"/>
      <c r="C370" s="86"/>
      <c r="D370" s="132" t="s">
        <v>74</v>
      </c>
      <c r="E370" s="86"/>
      <c r="F370" s="133" t="s">
        <v>528</v>
      </c>
      <c r="G370" s="86"/>
      <c r="H370" s="120"/>
      <c r="I370" s="12"/>
      <c r="J370" s="12"/>
      <c r="K370" s="12"/>
      <c r="L370" s="12"/>
      <c r="M370" s="12"/>
      <c r="N370" s="12"/>
      <c r="O370" s="12"/>
      <c r="P370" s="12"/>
      <c r="Q370" s="12"/>
      <c r="AF370" s="3" t="s">
        <v>74</v>
      </c>
      <c r="AG370" s="3" t="s">
        <v>41</v>
      </c>
    </row>
    <row r="371" spans="1:51" s="11" customFormat="1" ht="76.349999999999994" customHeight="1" x14ac:dyDescent="0.2">
      <c r="A371" s="12"/>
      <c r="B371" s="118"/>
      <c r="C371" s="79" t="s">
        <v>529</v>
      </c>
      <c r="D371" s="79" t="s">
        <v>68</v>
      </c>
      <c r="E371" s="80" t="s">
        <v>530</v>
      </c>
      <c r="F371" s="92" t="s">
        <v>531</v>
      </c>
      <c r="G371" s="82" t="s">
        <v>122</v>
      </c>
      <c r="H371" s="131">
        <v>500</v>
      </c>
      <c r="I371" s="12"/>
      <c r="J371" s="12"/>
      <c r="K371" s="12"/>
      <c r="L371" s="12"/>
      <c r="M371" s="12"/>
      <c r="N371" s="12"/>
      <c r="O371" s="12"/>
      <c r="P371" s="12"/>
      <c r="Q371" s="12"/>
      <c r="AD371" s="88" t="s">
        <v>72</v>
      </c>
      <c r="AF371" s="88" t="s">
        <v>68</v>
      </c>
      <c r="AG371" s="88" t="s">
        <v>41</v>
      </c>
      <c r="AK371" s="3" t="s">
        <v>65</v>
      </c>
      <c r="AQ371" s="89" t="e">
        <f>IF(#REF!="základní",#REF!,0)</f>
        <v>#REF!</v>
      </c>
      <c r="AR371" s="89" t="e">
        <f>IF(#REF!="snížená",#REF!,0)</f>
        <v>#REF!</v>
      </c>
      <c r="AS371" s="89" t="e">
        <f>IF(#REF!="zákl. přenesená",#REF!,0)</f>
        <v>#REF!</v>
      </c>
      <c r="AT371" s="89" t="e">
        <f>IF(#REF!="sníž. přenesená",#REF!,0)</f>
        <v>#REF!</v>
      </c>
      <c r="AU371" s="89" t="e">
        <f>IF(#REF!="nulová",#REF!,0)</f>
        <v>#REF!</v>
      </c>
      <c r="AV371" s="3" t="s">
        <v>5</v>
      </c>
      <c r="AW371" s="89" t="e">
        <f>ROUND(#REF!*H371,2)</f>
        <v>#REF!</v>
      </c>
      <c r="AX371" s="3" t="s">
        <v>72</v>
      </c>
      <c r="AY371" s="88" t="s">
        <v>532</v>
      </c>
    </row>
    <row r="372" spans="1:51" s="11" customFormat="1" ht="48" x14ac:dyDescent="0.2">
      <c r="A372" s="12"/>
      <c r="B372" s="118"/>
      <c r="C372" s="86"/>
      <c r="D372" s="132" t="s">
        <v>74</v>
      </c>
      <c r="E372" s="86"/>
      <c r="F372" s="133" t="s">
        <v>528</v>
      </c>
      <c r="G372" s="86"/>
      <c r="H372" s="120"/>
      <c r="I372" s="12"/>
      <c r="J372" s="12"/>
      <c r="K372" s="12"/>
      <c r="L372" s="12"/>
      <c r="M372" s="12"/>
      <c r="N372" s="12"/>
      <c r="O372" s="12"/>
      <c r="P372" s="12"/>
      <c r="Q372" s="12"/>
      <c r="AF372" s="3" t="s">
        <v>74</v>
      </c>
      <c r="AG372" s="3" t="s">
        <v>41</v>
      </c>
    </row>
    <row r="373" spans="1:51" s="11" customFormat="1" ht="78" customHeight="1" x14ac:dyDescent="0.2">
      <c r="A373" s="12"/>
      <c r="B373" s="118"/>
      <c r="C373" s="79" t="s">
        <v>533</v>
      </c>
      <c r="D373" s="79" t="s">
        <v>68</v>
      </c>
      <c r="E373" s="80" t="s">
        <v>534</v>
      </c>
      <c r="F373" s="92" t="s">
        <v>535</v>
      </c>
      <c r="G373" s="82" t="s">
        <v>122</v>
      </c>
      <c r="H373" s="131">
        <v>300</v>
      </c>
      <c r="I373" s="12"/>
      <c r="J373" s="12"/>
      <c r="K373" s="12"/>
      <c r="L373" s="12"/>
      <c r="M373" s="12"/>
      <c r="N373" s="12"/>
      <c r="O373" s="12"/>
      <c r="P373" s="12"/>
      <c r="Q373" s="12"/>
      <c r="AD373" s="88" t="s">
        <v>72</v>
      </c>
      <c r="AF373" s="88" t="s">
        <v>68</v>
      </c>
      <c r="AG373" s="88" t="s">
        <v>41</v>
      </c>
      <c r="AK373" s="3" t="s">
        <v>65</v>
      </c>
      <c r="AQ373" s="89" t="e">
        <f>IF(#REF!="základní",#REF!,0)</f>
        <v>#REF!</v>
      </c>
      <c r="AR373" s="89" t="e">
        <f>IF(#REF!="snížená",#REF!,0)</f>
        <v>#REF!</v>
      </c>
      <c r="AS373" s="89" t="e">
        <f>IF(#REF!="zákl. přenesená",#REF!,0)</f>
        <v>#REF!</v>
      </c>
      <c r="AT373" s="89" t="e">
        <f>IF(#REF!="sníž. přenesená",#REF!,0)</f>
        <v>#REF!</v>
      </c>
      <c r="AU373" s="89" t="e">
        <f>IF(#REF!="nulová",#REF!,0)</f>
        <v>#REF!</v>
      </c>
      <c r="AV373" s="3" t="s">
        <v>5</v>
      </c>
      <c r="AW373" s="89" t="e">
        <f>ROUND(#REF!*H373,2)</f>
        <v>#REF!</v>
      </c>
      <c r="AX373" s="3" t="s">
        <v>72</v>
      </c>
      <c r="AY373" s="88" t="s">
        <v>536</v>
      </c>
    </row>
    <row r="374" spans="1:51" s="11" customFormat="1" ht="48" x14ac:dyDescent="0.2">
      <c r="A374" s="12"/>
      <c r="B374" s="118"/>
      <c r="C374" s="86"/>
      <c r="D374" s="132" t="s">
        <v>74</v>
      </c>
      <c r="E374" s="86"/>
      <c r="F374" s="133" t="s">
        <v>528</v>
      </c>
      <c r="G374" s="86"/>
      <c r="H374" s="120"/>
      <c r="I374" s="12"/>
      <c r="J374" s="12"/>
      <c r="K374" s="12"/>
      <c r="L374" s="12"/>
      <c r="M374" s="12"/>
      <c r="N374" s="12"/>
      <c r="O374" s="12"/>
      <c r="P374" s="12"/>
      <c r="Q374" s="12"/>
      <c r="AF374" s="3" t="s">
        <v>74</v>
      </c>
      <c r="AG374" s="3" t="s">
        <v>41</v>
      </c>
    </row>
    <row r="375" spans="1:51" s="11" customFormat="1" ht="78" customHeight="1" x14ac:dyDescent="0.2">
      <c r="A375" s="12"/>
      <c r="B375" s="118"/>
      <c r="C375" s="79" t="s">
        <v>537</v>
      </c>
      <c r="D375" s="79" t="s">
        <v>68</v>
      </c>
      <c r="E375" s="80" t="s">
        <v>538</v>
      </c>
      <c r="F375" s="92" t="s">
        <v>539</v>
      </c>
      <c r="G375" s="82" t="s">
        <v>122</v>
      </c>
      <c r="H375" s="131">
        <v>250</v>
      </c>
      <c r="I375" s="12"/>
      <c r="J375" s="12"/>
      <c r="K375" s="12"/>
      <c r="L375" s="12"/>
      <c r="M375" s="12"/>
      <c r="N375" s="12"/>
      <c r="O375" s="12"/>
      <c r="P375" s="12"/>
      <c r="Q375" s="12"/>
      <c r="AD375" s="88" t="s">
        <v>72</v>
      </c>
      <c r="AF375" s="88" t="s">
        <v>68</v>
      </c>
      <c r="AG375" s="88" t="s">
        <v>41</v>
      </c>
      <c r="AK375" s="3" t="s">
        <v>65</v>
      </c>
      <c r="AQ375" s="89" t="e">
        <f>IF(#REF!="základní",#REF!,0)</f>
        <v>#REF!</v>
      </c>
      <c r="AR375" s="89" t="e">
        <f>IF(#REF!="snížená",#REF!,0)</f>
        <v>#REF!</v>
      </c>
      <c r="AS375" s="89" t="e">
        <f>IF(#REF!="zákl. přenesená",#REF!,0)</f>
        <v>#REF!</v>
      </c>
      <c r="AT375" s="89" t="e">
        <f>IF(#REF!="sníž. přenesená",#REF!,0)</f>
        <v>#REF!</v>
      </c>
      <c r="AU375" s="89" t="e">
        <f>IF(#REF!="nulová",#REF!,0)</f>
        <v>#REF!</v>
      </c>
      <c r="AV375" s="3" t="s">
        <v>5</v>
      </c>
      <c r="AW375" s="89" t="e">
        <f>ROUND(#REF!*H375,2)</f>
        <v>#REF!</v>
      </c>
      <c r="AX375" s="3" t="s">
        <v>72</v>
      </c>
      <c r="AY375" s="88" t="s">
        <v>540</v>
      </c>
    </row>
    <row r="376" spans="1:51" s="11" customFormat="1" ht="48" x14ac:dyDescent="0.2">
      <c r="A376" s="12"/>
      <c r="B376" s="118"/>
      <c r="C376" s="86"/>
      <c r="D376" s="132" t="s">
        <v>74</v>
      </c>
      <c r="E376" s="86"/>
      <c r="F376" s="133" t="s">
        <v>528</v>
      </c>
      <c r="G376" s="86"/>
      <c r="H376" s="120"/>
      <c r="I376" s="12"/>
      <c r="J376" s="12"/>
      <c r="K376" s="12"/>
      <c r="L376" s="12"/>
      <c r="M376" s="12"/>
      <c r="N376" s="12"/>
      <c r="O376" s="12"/>
      <c r="P376" s="12"/>
      <c r="Q376" s="12"/>
      <c r="AF376" s="3" t="s">
        <v>74</v>
      </c>
      <c r="AG376" s="3" t="s">
        <v>41</v>
      </c>
    </row>
    <row r="377" spans="1:51" s="11" customFormat="1" ht="78" customHeight="1" x14ac:dyDescent="0.2">
      <c r="A377" s="12"/>
      <c r="B377" s="118"/>
      <c r="C377" s="79" t="s">
        <v>541</v>
      </c>
      <c r="D377" s="79" t="s">
        <v>68</v>
      </c>
      <c r="E377" s="80" t="s">
        <v>542</v>
      </c>
      <c r="F377" s="92" t="s">
        <v>543</v>
      </c>
      <c r="G377" s="82" t="s">
        <v>122</v>
      </c>
      <c r="H377" s="131">
        <v>100</v>
      </c>
      <c r="I377" s="12"/>
      <c r="J377" s="12"/>
      <c r="K377" s="12"/>
      <c r="L377" s="12"/>
      <c r="M377" s="12"/>
      <c r="N377" s="12"/>
      <c r="O377" s="12"/>
      <c r="P377" s="12"/>
      <c r="Q377" s="12"/>
      <c r="AD377" s="88" t="s">
        <v>72</v>
      </c>
      <c r="AF377" s="88" t="s">
        <v>68</v>
      </c>
      <c r="AG377" s="88" t="s">
        <v>41</v>
      </c>
      <c r="AK377" s="3" t="s">
        <v>65</v>
      </c>
      <c r="AQ377" s="89" t="e">
        <f>IF(#REF!="základní",#REF!,0)</f>
        <v>#REF!</v>
      </c>
      <c r="AR377" s="89" t="e">
        <f>IF(#REF!="snížená",#REF!,0)</f>
        <v>#REF!</v>
      </c>
      <c r="AS377" s="89" t="e">
        <f>IF(#REF!="zákl. přenesená",#REF!,0)</f>
        <v>#REF!</v>
      </c>
      <c r="AT377" s="89" t="e">
        <f>IF(#REF!="sníž. přenesená",#REF!,0)</f>
        <v>#REF!</v>
      </c>
      <c r="AU377" s="89" t="e">
        <f>IF(#REF!="nulová",#REF!,0)</f>
        <v>#REF!</v>
      </c>
      <c r="AV377" s="3" t="s">
        <v>5</v>
      </c>
      <c r="AW377" s="89" t="e">
        <f>ROUND(#REF!*H377,2)</f>
        <v>#REF!</v>
      </c>
      <c r="AX377" s="3" t="s">
        <v>72</v>
      </c>
      <c r="AY377" s="88" t="s">
        <v>544</v>
      </c>
    </row>
    <row r="378" spans="1:51" s="11" customFormat="1" ht="48" x14ac:dyDescent="0.2">
      <c r="A378" s="12"/>
      <c r="B378" s="118"/>
      <c r="C378" s="86"/>
      <c r="D378" s="132" t="s">
        <v>74</v>
      </c>
      <c r="E378" s="86"/>
      <c r="F378" s="133" t="s">
        <v>528</v>
      </c>
      <c r="G378" s="86"/>
      <c r="H378" s="120"/>
      <c r="I378" s="12"/>
      <c r="J378" s="12"/>
      <c r="K378" s="12"/>
      <c r="L378" s="12"/>
      <c r="M378" s="12"/>
      <c r="N378" s="12"/>
      <c r="O378" s="12"/>
      <c r="P378" s="12"/>
      <c r="Q378" s="12"/>
      <c r="AF378" s="3" t="s">
        <v>74</v>
      </c>
      <c r="AG378" s="3" t="s">
        <v>41</v>
      </c>
    </row>
    <row r="379" spans="1:51" s="11" customFormat="1" ht="128.55000000000001" customHeight="1" x14ac:dyDescent="0.2">
      <c r="A379" s="12"/>
      <c r="B379" s="118"/>
      <c r="C379" s="79" t="s">
        <v>545</v>
      </c>
      <c r="D379" s="79" t="s">
        <v>68</v>
      </c>
      <c r="E379" s="80" t="s">
        <v>546</v>
      </c>
      <c r="F379" s="92" t="s">
        <v>547</v>
      </c>
      <c r="G379" s="82" t="s">
        <v>71</v>
      </c>
      <c r="H379" s="131">
        <v>10</v>
      </c>
      <c r="I379" s="12"/>
      <c r="J379" s="12"/>
      <c r="K379" s="12"/>
      <c r="L379" s="12"/>
      <c r="M379" s="12"/>
      <c r="N379" s="12"/>
      <c r="O379" s="12"/>
      <c r="P379" s="12"/>
      <c r="Q379" s="12"/>
      <c r="AD379" s="88" t="s">
        <v>72</v>
      </c>
      <c r="AF379" s="88" t="s">
        <v>68</v>
      </c>
      <c r="AG379" s="88" t="s">
        <v>41</v>
      </c>
      <c r="AK379" s="3" t="s">
        <v>65</v>
      </c>
      <c r="AQ379" s="89" t="e">
        <f>IF(#REF!="základní",#REF!,0)</f>
        <v>#REF!</v>
      </c>
      <c r="AR379" s="89" t="e">
        <f>IF(#REF!="snížená",#REF!,0)</f>
        <v>#REF!</v>
      </c>
      <c r="AS379" s="89" t="e">
        <f>IF(#REF!="zákl. přenesená",#REF!,0)</f>
        <v>#REF!</v>
      </c>
      <c r="AT379" s="89" t="e">
        <f>IF(#REF!="sníž. přenesená",#REF!,0)</f>
        <v>#REF!</v>
      </c>
      <c r="AU379" s="89" t="e">
        <f>IF(#REF!="nulová",#REF!,0)</f>
        <v>#REF!</v>
      </c>
      <c r="AV379" s="3" t="s">
        <v>5</v>
      </c>
      <c r="AW379" s="89" t="e">
        <f>ROUND(#REF!*H379,2)</f>
        <v>#REF!</v>
      </c>
      <c r="AX379" s="3" t="s">
        <v>72</v>
      </c>
      <c r="AY379" s="88" t="s">
        <v>548</v>
      </c>
    </row>
    <row r="380" spans="1:51" s="11" customFormat="1" ht="76.8" x14ac:dyDescent="0.2">
      <c r="A380" s="12"/>
      <c r="B380" s="118"/>
      <c r="C380" s="86"/>
      <c r="D380" s="132" t="s">
        <v>74</v>
      </c>
      <c r="E380" s="86"/>
      <c r="F380" s="133" t="s">
        <v>549</v>
      </c>
      <c r="G380" s="86"/>
      <c r="H380" s="120"/>
      <c r="I380" s="12"/>
      <c r="J380" s="12"/>
      <c r="K380" s="12"/>
      <c r="L380" s="12"/>
      <c r="M380" s="12"/>
      <c r="N380" s="12"/>
      <c r="O380" s="12"/>
      <c r="P380" s="12"/>
      <c r="Q380" s="12"/>
      <c r="AF380" s="3" t="s">
        <v>74</v>
      </c>
      <c r="AG380" s="3" t="s">
        <v>41</v>
      </c>
    </row>
    <row r="381" spans="1:51" s="11" customFormat="1" ht="19.2" x14ac:dyDescent="0.2">
      <c r="A381" s="12"/>
      <c r="B381" s="118"/>
      <c r="C381" s="86"/>
      <c r="D381" s="132" t="s">
        <v>76</v>
      </c>
      <c r="E381" s="86"/>
      <c r="F381" s="133" t="s">
        <v>77</v>
      </c>
      <c r="G381" s="86"/>
      <c r="H381" s="120"/>
      <c r="I381" s="12"/>
      <c r="J381" s="12"/>
      <c r="K381" s="12"/>
      <c r="L381" s="12"/>
      <c r="M381" s="12"/>
      <c r="N381" s="12"/>
      <c r="O381" s="12"/>
      <c r="P381" s="12"/>
      <c r="Q381" s="12"/>
      <c r="AF381" s="3" t="s">
        <v>76</v>
      </c>
      <c r="AG381" s="3" t="s">
        <v>41</v>
      </c>
    </row>
    <row r="382" spans="1:51" s="11" customFormat="1" ht="128.55000000000001" customHeight="1" x14ac:dyDescent="0.2">
      <c r="A382" s="12"/>
      <c r="B382" s="118"/>
      <c r="C382" s="79" t="s">
        <v>550</v>
      </c>
      <c r="D382" s="79" t="s">
        <v>68</v>
      </c>
      <c r="E382" s="80" t="s">
        <v>551</v>
      </c>
      <c r="F382" s="92" t="s">
        <v>552</v>
      </c>
      <c r="G382" s="82" t="s">
        <v>71</v>
      </c>
      <c r="H382" s="131">
        <v>20</v>
      </c>
      <c r="I382" s="12"/>
      <c r="J382" s="12"/>
      <c r="K382" s="12"/>
      <c r="L382" s="12"/>
      <c r="M382" s="12"/>
      <c r="N382" s="12"/>
      <c r="O382" s="12"/>
      <c r="P382" s="12"/>
      <c r="Q382" s="12"/>
      <c r="AD382" s="88" t="s">
        <v>72</v>
      </c>
      <c r="AF382" s="88" t="s">
        <v>68</v>
      </c>
      <c r="AG382" s="88" t="s">
        <v>41</v>
      </c>
      <c r="AK382" s="3" t="s">
        <v>65</v>
      </c>
      <c r="AQ382" s="89" t="e">
        <f>IF(#REF!="základní",#REF!,0)</f>
        <v>#REF!</v>
      </c>
      <c r="AR382" s="89" t="e">
        <f>IF(#REF!="snížená",#REF!,0)</f>
        <v>#REF!</v>
      </c>
      <c r="AS382" s="89" t="e">
        <f>IF(#REF!="zákl. přenesená",#REF!,0)</f>
        <v>#REF!</v>
      </c>
      <c r="AT382" s="89" t="e">
        <f>IF(#REF!="sníž. přenesená",#REF!,0)</f>
        <v>#REF!</v>
      </c>
      <c r="AU382" s="89" t="e">
        <f>IF(#REF!="nulová",#REF!,0)</f>
        <v>#REF!</v>
      </c>
      <c r="AV382" s="3" t="s">
        <v>5</v>
      </c>
      <c r="AW382" s="89" t="e">
        <f>ROUND(#REF!*H382,2)</f>
        <v>#REF!</v>
      </c>
      <c r="AX382" s="3" t="s">
        <v>72</v>
      </c>
      <c r="AY382" s="88" t="s">
        <v>553</v>
      </c>
    </row>
    <row r="383" spans="1:51" s="11" customFormat="1" ht="76.8" x14ac:dyDescent="0.2">
      <c r="A383" s="12"/>
      <c r="B383" s="118"/>
      <c r="C383" s="86"/>
      <c r="D383" s="132" t="s">
        <v>74</v>
      </c>
      <c r="E383" s="86"/>
      <c r="F383" s="133" t="s">
        <v>549</v>
      </c>
      <c r="G383" s="86"/>
      <c r="H383" s="120"/>
      <c r="I383" s="12"/>
      <c r="J383" s="12"/>
      <c r="K383" s="12"/>
      <c r="L383" s="12"/>
      <c r="M383" s="12"/>
      <c r="N383" s="12"/>
      <c r="O383" s="12"/>
      <c r="P383" s="12"/>
      <c r="Q383" s="12"/>
      <c r="AF383" s="3" t="s">
        <v>74</v>
      </c>
      <c r="AG383" s="3" t="s">
        <v>41</v>
      </c>
    </row>
    <row r="384" spans="1:51" s="11" customFormat="1" ht="19.2" x14ac:dyDescent="0.2">
      <c r="A384" s="12"/>
      <c r="B384" s="118"/>
      <c r="C384" s="86"/>
      <c r="D384" s="132" t="s">
        <v>76</v>
      </c>
      <c r="E384" s="86"/>
      <c r="F384" s="133" t="s">
        <v>77</v>
      </c>
      <c r="G384" s="86"/>
      <c r="H384" s="120"/>
      <c r="I384" s="12"/>
      <c r="J384" s="12"/>
      <c r="K384" s="12"/>
      <c r="L384" s="12"/>
      <c r="M384" s="12"/>
      <c r="N384" s="12"/>
      <c r="O384" s="12"/>
      <c r="P384" s="12"/>
      <c r="Q384" s="12"/>
      <c r="AF384" s="3" t="s">
        <v>76</v>
      </c>
      <c r="AG384" s="3" t="s">
        <v>41</v>
      </c>
    </row>
    <row r="385" spans="1:51" s="11" customFormat="1" ht="180.75" customHeight="1" x14ac:dyDescent="0.2">
      <c r="A385" s="12"/>
      <c r="B385" s="118"/>
      <c r="C385" s="79" t="s">
        <v>554</v>
      </c>
      <c r="D385" s="79" t="s">
        <v>68</v>
      </c>
      <c r="E385" s="80" t="s">
        <v>555</v>
      </c>
      <c r="F385" s="92" t="s">
        <v>556</v>
      </c>
      <c r="G385" s="82" t="s">
        <v>71</v>
      </c>
      <c r="H385" s="131">
        <v>10</v>
      </c>
      <c r="I385" s="12"/>
      <c r="J385" s="12"/>
      <c r="K385" s="12"/>
      <c r="L385" s="12"/>
      <c r="M385" s="12"/>
      <c r="N385" s="12"/>
      <c r="O385" s="12"/>
      <c r="P385" s="12"/>
      <c r="Q385" s="12"/>
      <c r="AD385" s="88" t="s">
        <v>72</v>
      </c>
      <c r="AF385" s="88" t="s">
        <v>68</v>
      </c>
      <c r="AG385" s="88" t="s">
        <v>41</v>
      </c>
      <c r="AK385" s="3" t="s">
        <v>65</v>
      </c>
      <c r="AQ385" s="89" t="e">
        <f>IF(#REF!="základní",#REF!,0)</f>
        <v>#REF!</v>
      </c>
      <c r="AR385" s="89" t="e">
        <f>IF(#REF!="snížená",#REF!,0)</f>
        <v>#REF!</v>
      </c>
      <c r="AS385" s="89" t="e">
        <f>IF(#REF!="zákl. přenesená",#REF!,0)</f>
        <v>#REF!</v>
      </c>
      <c r="AT385" s="89" t="e">
        <f>IF(#REF!="sníž. přenesená",#REF!,0)</f>
        <v>#REF!</v>
      </c>
      <c r="AU385" s="89" t="e">
        <f>IF(#REF!="nulová",#REF!,0)</f>
        <v>#REF!</v>
      </c>
      <c r="AV385" s="3" t="s">
        <v>5</v>
      </c>
      <c r="AW385" s="89" t="e">
        <f>ROUND(#REF!*H385,2)</f>
        <v>#REF!</v>
      </c>
      <c r="AX385" s="3" t="s">
        <v>72</v>
      </c>
      <c r="AY385" s="88" t="s">
        <v>557</v>
      </c>
    </row>
    <row r="386" spans="1:51" s="11" customFormat="1" ht="115.2" x14ac:dyDescent="0.2">
      <c r="A386" s="12"/>
      <c r="B386" s="118"/>
      <c r="C386" s="86"/>
      <c r="D386" s="132" t="s">
        <v>74</v>
      </c>
      <c r="E386" s="86"/>
      <c r="F386" s="133" t="s">
        <v>558</v>
      </c>
      <c r="G386" s="86"/>
      <c r="H386" s="120"/>
      <c r="I386" s="12"/>
      <c r="J386" s="12"/>
      <c r="K386" s="12"/>
      <c r="L386" s="12"/>
      <c r="M386" s="12"/>
      <c r="N386" s="12"/>
      <c r="O386" s="12"/>
      <c r="P386" s="12"/>
      <c r="Q386" s="12"/>
      <c r="AF386" s="3" t="s">
        <v>74</v>
      </c>
      <c r="AG386" s="3" t="s">
        <v>41</v>
      </c>
    </row>
    <row r="387" spans="1:51" s="11" customFormat="1" ht="19.2" x14ac:dyDescent="0.2">
      <c r="A387" s="12"/>
      <c r="B387" s="118"/>
      <c r="C387" s="86"/>
      <c r="D387" s="132" t="s">
        <v>76</v>
      </c>
      <c r="E387" s="86"/>
      <c r="F387" s="133" t="s">
        <v>77</v>
      </c>
      <c r="G387" s="86"/>
      <c r="H387" s="120"/>
      <c r="I387" s="12"/>
      <c r="J387" s="12"/>
      <c r="K387" s="12"/>
      <c r="L387" s="12"/>
      <c r="M387" s="12"/>
      <c r="N387" s="12"/>
      <c r="O387" s="12"/>
      <c r="P387" s="12"/>
      <c r="Q387" s="12"/>
      <c r="AF387" s="3" t="s">
        <v>76</v>
      </c>
      <c r="AG387" s="3" t="s">
        <v>41</v>
      </c>
    </row>
    <row r="388" spans="1:51" s="11" customFormat="1" ht="180.75" customHeight="1" x14ac:dyDescent="0.2">
      <c r="A388" s="12"/>
      <c r="B388" s="118"/>
      <c r="C388" s="79" t="s">
        <v>559</v>
      </c>
      <c r="D388" s="79" t="s">
        <v>68</v>
      </c>
      <c r="E388" s="80" t="s">
        <v>560</v>
      </c>
      <c r="F388" s="92" t="s">
        <v>561</v>
      </c>
      <c r="G388" s="82" t="s">
        <v>71</v>
      </c>
      <c r="H388" s="131">
        <v>159</v>
      </c>
      <c r="I388" s="12"/>
      <c r="J388" s="12"/>
      <c r="K388" s="12"/>
      <c r="L388" s="12"/>
      <c r="M388" s="12"/>
      <c r="N388" s="12"/>
      <c r="O388" s="12"/>
      <c r="P388" s="12"/>
      <c r="Q388" s="12"/>
      <c r="AD388" s="88" t="s">
        <v>72</v>
      </c>
      <c r="AF388" s="88" t="s">
        <v>68</v>
      </c>
      <c r="AG388" s="88" t="s">
        <v>41</v>
      </c>
      <c r="AK388" s="3" t="s">
        <v>65</v>
      </c>
      <c r="AQ388" s="89" t="e">
        <f>IF(#REF!="základní",#REF!,0)</f>
        <v>#REF!</v>
      </c>
      <c r="AR388" s="89" t="e">
        <f>IF(#REF!="snížená",#REF!,0)</f>
        <v>#REF!</v>
      </c>
      <c r="AS388" s="89" t="e">
        <f>IF(#REF!="zákl. přenesená",#REF!,0)</f>
        <v>#REF!</v>
      </c>
      <c r="AT388" s="89" t="e">
        <f>IF(#REF!="sníž. přenesená",#REF!,0)</f>
        <v>#REF!</v>
      </c>
      <c r="AU388" s="89" t="e">
        <f>IF(#REF!="nulová",#REF!,0)</f>
        <v>#REF!</v>
      </c>
      <c r="AV388" s="3" t="s">
        <v>5</v>
      </c>
      <c r="AW388" s="89" t="e">
        <f>ROUND(#REF!*H388,2)</f>
        <v>#REF!</v>
      </c>
      <c r="AX388" s="3" t="s">
        <v>72</v>
      </c>
      <c r="AY388" s="88" t="s">
        <v>562</v>
      </c>
    </row>
    <row r="389" spans="1:51" s="11" customFormat="1" ht="115.2" x14ac:dyDescent="0.2">
      <c r="A389" s="12"/>
      <c r="B389" s="118"/>
      <c r="C389" s="86"/>
      <c r="D389" s="132" t="s">
        <v>74</v>
      </c>
      <c r="E389" s="86"/>
      <c r="F389" s="133" t="s">
        <v>558</v>
      </c>
      <c r="G389" s="86"/>
      <c r="H389" s="120"/>
      <c r="I389" s="12"/>
      <c r="J389" s="12"/>
      <c r="K389" s="12"/>
      <c r="L389" s="12"/>
      <c r="M389" s="12"/>
      <c r="N389" s="12"/>
      <c r="O389" s="12"/>
      <c r="P389" s="12"/>
      <c r="Q389" s="12"/>
      <c r="AF389" s="3" t="s">
        <v>74</v>
      </c>
      <c r="AG389" s="3" t="s">
        <v>41</v>
      </c>
    </row>
    <row r="390" spans="1:51" s="11" customFormat="1" ht="19.2" x14ac:dyDescent="0.2">
      <c r="A390" s="12"/>
      <c r="B390" s="118"/>
      <c r="C390" s="86"/>
      <c r="D390" s="132" t="s">
        <v>76</v>
      </c>
      <c r="E390" s="86"/>
      <c r="F390" s="133" t="s">
        <v>77</v>
      </c>
      <c r="G390" s="86"/>
      <c r="H390" s="120"/>
      <c r="I390" s="12"/>
      <c r="J390" s="12"/>
      <c r="K390" s="12"/>
      <c r="L390" s="12"/>
      <c r="M390" s="12"/>
      <c r="N390" s="12"/>
      <c r="O390" s="12"/>
      <c r="P390" s="12"/>
      <c r="Q390" s="12"/>
      <c r="AF390" s="3" t="s">
        <v>76</v>
      </c>
      <c r="AG390" s="3" t="s">
        <v>41</v>
      </c>
    </row>
    <row r="391" spans="1:51" s="11" customFormat="1" ht="134.25" customHeight="1" x14ac:dyDescent="0.2">
      <c r="A391" s="12"/>
      <c r="B391" s="118"/>
      <c r="C391" s="79" t="s">
        <v>563</v>
      </c>
      <c r="D391" s="79" t="s">
        <v>68</v>
      </c>
      <c r="E391" s="80" t="s">
        <v>564</v>
      </c>
      <c r="F391" s="92" t="s">
        <v>565</v>
      </c>
      <c r="G391" s="82" t="s">
        <v>80</v>
      </c>
      <c r="H391" s="131">
        <v>4000</v>
      </c>
      <c r="I391" s="12"/>
      <c r="J391" s="12"/>
      <c r="K391" s="12"/>
      <c r="L391" s="12"/>
      <c r="M391" s="12"/>
      <c r="N391" s="12"/>
      <c r="O391" s="12"/>
      <c r="P391" s="12"/>
      <c r="Q391" s="12"/>
      <c r="AD391" s="88" t="s">
        <v>72</v>
      </c>
      <c r="AF391" s="88" t="s">
        <v>68</v>
      </c>
      <c r="AG391" s="88" t="s">
        <v>41</v>
      </c>
      <c r="AK391" s="3" t="s">
        <v>65</v>
      </c>
      <c r="AQ391" s="89" t="e">
        <f>IF(#REF!="základní",#REF!,0)</f>
        <v>#REF!</v>
      </c>
      <c r="AR391" s="89" t="e">
        <f>IF(#REF!="snížená",#REF!,0)</f>
        <v>#REF!</v>
      </c>
      <c r="AS391" s="89" t="e">
        <f>IF(#REF!="zákl. přenesená",#REF!,0)</f>
        <v>#REF!</v>
      </c>
      <c r="AT391" s="89" t="e">
        <f>IF(#REF!="sníž. přenesená",#REF!,0)</f>
        <v>#REF!</v>
      </c>
      <c r="AU391" s="89" t="e">
        <f>IF(#REF!="nulová",#REF!,0)</f>
        <v>#REF!</v>
      </c>
      <c r="AV391" s="3" t="s">
        <v>5</v>
      </c>
      <c r="AW391" s="89" t="e">
        <f>ROUND(#REF!*H391,2)</f>
        <v>#REF!</v>
      </c>
      <c r="AX391" s="3" t="s">
        <v>72</v>
      </c>
      <c r="AY391" s="88" t="s">
        <v>566</v>
      </c>
    </row>
    <row r="392" spans="1:51" s="11" customFormat="1" ht="86.4" x14ac:dyDescent="0.2">
      <c r="A392" s="12"/>
      <c r="B392" s="118"/>
      <c r="C392" s="86"/>
      <c r="D392" s="132" t="s">
        <v>74</v>
      </c>
      <c r="E392" s="86"/>
      <c r="F392" s="133" t="s">
        <v>567</v>
      </c>
      <c r="G392" s="86"/>
      <c r="H392" s="120"/>
      <c r="I392" s="12"/>
      <c r="J392" s="12"/>
      <c r="K392" s="12"/>
      <c r="L392" s="12"/>
      <c r="M392" s="12"/>
      <c r="N392" s="12"/>
      <c r="O392" s="12"/>
      <c r="P392" s="12"/>
      <c r="Q392" s="12"/>
      <c r="AF392" s="3" t="s">
        <v>74</v>
      </c>
      <c r="AG392" s="3" t="s">
        <v>41</v>
      </c>
    </row>
    <row r="393" spans="1:51" s="11" customFormat="1" ht="19.2" x14ac:dyDescent="0.2">
      <c r="A393" s="12"/>
      <c r="B393" s="118"/>
      <c r="C393" s="86"/>
      <c r="D393" s="132" t="s">
        <v>76</v>
      </c>
      <c r="E393" s="86"/>
      <c r="F393" s="133" t="s">
        <v>568</v>
      </c>
      <c r="G393" s="86"/>
      <c r="H393" s="120"/>
      <c r="I393" s="12"/>
      <c r="J393" s="12"/>
      <c r="K393" s="12"/>
      <c r="L393" s="12"/>
      <c r="M393" s="12"/>
      <c r="N393" s="12"/>
      <c r="O393" s="12"/>
      <c r="P393" s="12"/>
      <c r="Q393" s="12"/>
      <c r="AF393" s="3" t="s">
        <v>76</v>
      </c>
      <c r="AG393" s="3" t="s">
        <v>41</v>
      </c>
    </row>
    <row r="394" spans="1:51" s="11" customFormat="1" ht="134.25" customHeight="1" x14ac:dyDescent="0.2">
      <c r="A394" s="12"/>
      <c r="B394" s="118"/>
      <c r="C394" s="79" t="s">
        <v>569</v>
      </c>
      <c r="D394" s="79" t="s">
        <v>68</v>
      </c>
      <c r="E394" s="80" t="s">
        <v>570</v>
      </c>
      <c r="F394" s="92" t="s">
        <v>571</v>
      </c>
      <c r="G394" s="82" t="s">
        <v>80</v>
      </c>
      <c r="H394" s="131">
        <v>1500</v>
      </c>
      <c r="I394" s="12"/>
      <c r="J394" s="12"/>
      <c r="K394" s="12"/>
      <c r="L394" s="12"/>
      <c r="M394" s="12"/>
      <c r="N394" s="12"/>
      <c r="O394" s="12"/>
      <c r="P394" s="12"/>
      <c r="Q394" s="12"/>
      <c r="AD394" s="88" t="s">
        <v>72</v>
      </c>
      <c r="AF394" s="88" t="s">
        <v>68</v>
      </c>
      <c r="AG394" s="88" t="s">
        <v>41</v>
      </c>
      <c r="AK394" s="3" t="s">
        <v>65</v>
      </c>
      <c r="AQ394" s="89" t="e">
        <f>IF(#REF!="základní",#REF!,0)</f>
        <v>#REF!</v>
      </c>
      <c r="AR394" s="89" t="e">
        <f>IF(#REF!="snížená",#REF!,0)</f>
        <v>#REF!</v>
      </c>
      <c r="AS394" s="89" t="e">
        <f>IF(#REF!="zákl. přenesená",#REF!,0)</f>
        <v>#REF!</v>
      </c>
      <c r="AT394" s="89" t="e">
        <f>IF(#REF!="sníž. přenesená",#REF!,0)</f>
        <v>#REF!</v>
      </c>
      <c r="AU394" s="89" t="e">
        <f>IF(#REF!="nulová",#REF!,0)</f>
        <v>#REF!</v>
      </c>
      <c r="AV394" s="3" t="s">
        <v>5</v>
      </c>
      <c r="AW394" s="89" t="e">
        <f>ROUND(#REF!*H394,2)</f>
        <v>#REF!</v>
      </c>
      <c r="AX394" s="3" t="s">
        <v>72</v>
      </c>
      <c r="AY394" s="88" t="s">
        <v>572</v>
      </c>
    </row>
    <row r="395" spans="1:51" s="11" customFormat="1" ht="86.4" x14ac:dyDescent="0.2">
      <c r="A395" s="12"/>
      <c r="B395" s="118"/>
      <c r="C395" s="86"/>
      <c r="D395" s="132" t="s">
        <v>74</v>
      </c>
      <c r="E395" s="86"/>
      <c r="F395" s="133" t="s">
        <v>567</v>
      </c>
      <c r="G395" s="86"/>
      <c r="H395" s="120"/>
      <c r="I395" s="12"/>
      <c r="J395" s="12"/>
      <c r="K395" s="12"/>
      <c r="L395" s="12"/>
      <c r="M395" s="12"/>
      <c r="N395" s="12"/>
      <c r="O395" s="12"/>
      <c r="P395" s="12"/>
      <c r="Q395" s="12"/>
      <c r="AF395" s="3" t="s">
        <v>74</v>
      </c>
      <c r="AG395" s="3" t="s">
        <v>41</v>
      </c>
    </row>
    <row r="396" spans="1:51" s="11" customFormat="1" ht="19.2" x14ac:dyDescent="0.2">
      <c r="A396" s="12"/>
      <c r="B396" s="118"/>
      <c r="C396" s="86"/>
      <c r="D396" s="132" t="s">
        <v>76</v>
      </c>
      <c r="E396" s="86"/>
      <c r="F396" s="133" t="s">
        <v>568</v>
      </c>
      <c r="G396" s="86"/>
      <c r="H396" s="120"/>
      <c r="I396" s="12"/>
      <c r="J396" s="12"/>
      <c r="K396" s="12"/>
      <c r="L396" s="12"/>
      <c r="M396" s="12"/>
      <c r="N396" s="12"/>
      <c r="O396" s="12"/>
      <c r="P396" s="12"/>
      <c r="Q396" s="12"/>
      <c r="AF396" s="3" t="s">
        <v>76</v>
      </c>
      <c r="AG396" s="3" t="s">
        <v>41</v>
      </c>
    </row>
    <row r="397" spans="1:51" s="11" customFormat="1" ht="194.4" customHeight="1" x14ac:dyDescent="0.2">
      <c r="A397" s="12"/>
      <c r="B397" s="118"/>
      <c r="C397" s="79" t="s">
        <v>573</v>
      </c>
      <c r="D397" s="79" t="s">
        <v>68</v>
      </c>
      <c r="E397" s="80" t="s">
        <v>574</v>
      </c>
      <c r="F397" s="92" t="s">
        <v>575</v>
      </c>
      <c r="G397" s="82" t="s">
        <v>80</v>
      </c>
      <c r="H397" s="131">
        <v>5000</v>
      </c>
      <c r="I397" s="12"/>
      <c r="J397" s="12"/>
      <c r="K397" s="12"/>
      <c r="L397" s="12"/>
      <c r="M397" s="12"/>
      <c r="N397" s="12"/>
      <c r="O397" s="12"/>
      <c r="P397" s="12"/>
      <c r="Q397" s="12"/>
      <c r="AD397" s="88" t="s">
        <v>72</v>
      </c>
      <c r="AF397" s="88" t="s">
        <v>68</v>
      </c>
      <c r="AG397" s="88" t="s">
        <v>41</v>
      </c>
      <c r="AK397" s="3" t="s">
        <v>65</v>
      </c>
      <c r="AQ397" s="89" t="e">
        <f>IF(#REF!="základní",#REF!,0)</f>
        <v>#REF!</v>
      </c>
      <c r="AR397" s="89" t="e">
        <f>IF(#REF!="snížená",#REF!,0)</f>
        <v>#REF!</v>
      </c>
      <c r="AS397" s="89" t="e">
        <f>IF(#REF!="zákl. přenesená",#REF!,0)</f>
        <v>#REF!</v>
      </c>
      <c r="AT397" s="89" t="e">
        <f>IF(#REF!="sníž. přenesená",#REF!,0)</f>
        <v>#REF!</v>
      </c>
      <c r="AU397" s="89" t="e">
        <f>IF(#REF!="nulová",#REF!,0)</f>
        <v>#REF!</v>
      </c>
      <c r="AV397" s="3" t="s">
        <v>5</v>
      </c>
      <c r="AW397" s="89" t="e">
        <f>ROUND(#REF!*H397,2)</f>
        <v>#REF!</v>
      </c>
      <c r="AX397" s="3" t="s">
        <v>72</v>
      </c>
      <c r="AY397" s="88" t="s">
        <v>576</v>
      </c>
    </row>
    <row r="398" spans="1:51" s="11" customFormat="1" ht="124.8" x14ac:dyDescent="0.2">
      <c r="A398" s="12"/>
      <c r="B398" s="118"/>
      <c r="C398" s="86"/>
      <c r="D398" s="132" t="s">
        <v>74</v>
      </c>
      <c r="E398" s="86"/>
      <c r="F398" s="133" t="s">
        <v>577</v>
      </c>
      <c r="G398" s="86"/>
      <c r="H398" s="120"/>
      <c r="I398" s="12"/>
      <c r="J398" s="12"/>
      <c r="K398" s="12"/>
      <c r="L398" s="12"/>
      <c r="M398" s="12"/>
      <c r="N398" s="12"/>
      <c r="O398" s="12"/>
      <c r="P398" s="12"/>
      <c r="Q398" s="12"/>
      <c r="AF398" s="3" t="s">
        <v>74</v>
      </c>
      <c r="AG398" s="3" t="s">
        <v>41</v>
      </c>
    </row>
    <row r="399" spans="1:51" s="11" customFormat="1" ht="19.2" x14ac:dyDescent="0.2">
      <c r="A399" s="12"/>
      <c r="B399" s="118"/>
      <c r="C399" s="86"/>
      <c r="D399" s="132" t="s">
        <v>76</v>
      </c>
      <c r="E399" s="86"/>
      <c r="F399" s="133" t="s">
        <v>299</v>
      </c>
      <c r="G399" s="86"/>
      <c r="H399" s="120"/>
      <c r="I399" s="12"/>
      <c r="J399" s="12"/>
      <c r="K399" s="12"/>
      <c r="L399" s="12"/>
      <c r="M399" s="12"/>
      <c r="N399" s="12"/>
      <c r="O399" s="12"/>
      <c r="P399" s="12"/>
      <c r="Q399" s="12"/>
      <c r="AF399" s="3" t="s">
        <v>76</v>
      </c>
      <c r="AG399" s="3" t="s">
        <v>41</v>
      </c>
    </row>
    <row r="400" spans="1:51" s="11" customFormat="1" ht="180.75" customHeight="1" x14ac:dyDescent="0.2">
      <c r="A400" s="12"/>
      <c r="B400" s="118"/>
      <c r="C400" s="79" t="s">
        <v>578</v>
      </c>
      <c r="D400" s="79" t="s">
        <v>68</v>
      </c>
      <c r="E400" s="80" t="s">
        <v>579</v>
      </c>
      <c r="F400" s="92" t="s">
        <v>580</v>
      </c>
      <c r="G400" s="82" t="s">
        <v>80</v>
      </c>
      <c r="H400" s="131">
        <v>1500</v>
      </c>
      <c r="I400" s="12"/>
      <c r="J400" s="12"/>
      <c r="K400" s="12"/>
      <c r="L400" s="12"/>
      <c r="M400" s="12"/>
      <c r="N400" s="12"/>
      <c r="O400" s="12"/>
      <c r="P400" s="12"/>
      <c r="Q400" s="12"/>
      <c r="AD400" s="88" t="s">
        <v>72</v>
      </c>
      <c r="AF400" s="88" t="s">
        <v>68</v>
      </c>
      <c r="AG400" s="88" t="s">
        <v>41</v>
      </c>
      <c r="AK400" s="3" t="s">
        <v>65</v>
      </c>
      <c r="AQ400" s="89" t="e">
        <f>IF(#REF!="základní",#REF!,0)</f>
        <v>#REF!</v>
      </c>
      <c r="AR400" s="89" t="e">
        <f>IF(#REF!="snížená",#REF!,0)</f>
        <v>#REF!</v>
      </c>
      <c r="AS400" s="89" t="e">
        <f>IF(#REF!="zákl. přenesená",#REF!,0)</f>
        <v>#REF!</v>
      </c>
      <c r="AT400" s="89" t="e">
        <f>IF(#REF!="sníž. přenesená",#REF!,0)</f>
        <v>#REF!</v>
      </c>
      <c r="AU400" s="89" t="e">
        <f>IF(#REF!="nulová",#REF!,0)</f>
        <v>#REF!</v>
      </c>
      <c r="AV400" s="3" t="s">
        <v>5</v>
      </c>
      <c r="AW400" s="89" t="e">
        <f>ROUND(#REF!*H400,2)</f>
        <v>#REF!</v>
      </c>
      <c r="AX400" s="3" t="s">
        <v>72</v>
      </c>
      <c r="AY400" s="88" t="s">
        <v>581</v>
      </c>
    </row>
    <row r="401" spans="1:51" s="11" customFormat="1" ht="124.8" x14ac:dyDescent="0.2">
      <c r="A401" s="12"/>
      <c r="B401" s="118"/>
      <c r="C401" s="86"/>
      <c r="D401" s="132" t="s">
        <v>74</v>
      </c>
      <c r="E401" s="86"/>
      <c r="F401" s="133" t="s">
        <v>577</v>
      </c>
      <c r="G401" s="86"/>
      <c r="H401" s="120"/>
      <c r="I401" s="12"/>
      <c r="J401" s="12"/>
      <c r="K401" s="12"/>
      <c r="L401" s="12"/>
      <c r="M401" s="12"/>
      <c r="N401" s="12"/>
      <c r="O401" s="12"/>
      <c r="P401" s="12"/>
      <c r="Q401" s="12"/>
      <c r="AF401" s="3" t="s">
        <v>74</v>
      </c>
      <c r="AG401" s="3" t="s">
        <v>41</v>
      </c>
    </row>
    <row r="402" spans="1:51" s="11" customFormat="1" ht="19.2" x14ac:dyDescent="0.2">
      <c r="A402" s="12"/>
      <c r="B402" s="118"/>
      <c r="C402" s="86"/>
      <c r="D402" s="132" t="s">
        <v>76</v>
      </c>
      <c r="E402" s="86"/>
      <c r="F402" s="133" t="s">
        <v>299</v>
      </c>
      <c r="G402" s="86"/>
      <c r="H402" s="120"/>
      <c r="I402" s="12"/>
      <c r="J402" s="12"/>
      <c r="K402" s="12"/>
      <c r="L402" s="12"/>
      <c r="M402" s="12"/>
      <c r="N402" s="12"/>
      <c r="O402" s="12"/>
      <c r="P402" s="12"/>
      <c r="Q402" s="12"/>
      <c r="AF402" s="3" t="s">
        <v>76</v>
      </c>
      <c r="AG402" s="3" t="s">
        <v>41</v>
      </c>
    </row>
    <row r="403" spans="1:51" s="11" customFormat="1" ht="55.5" customHeight="1" x14ac:dyDescent="0.2">
      <c r="A403" s="12"/>
      <c r="B403" s="118"/>
      <c r="C403" s="79" t="s">
        <v>582</v>
      </c>
      <c r="D403" s="79" t="s">
        <v>68</v>
      </c>
      <c r="E403" s="80" t="s">
        <v>583</v>
      </c>
      <c r="F403" s="92" t="s">
        <v>584</v>
      </c>
      <c r="G403" s="82" t="s">
        <v>71</v>
      </c>
      <c r="H403" s="131">
        <v>1</v>
      </c>
      <c r="I403" s="12"/>
      <c r="J403" s="12"/>
      <c r="K403" s="12"/>
      <c r="L403" s="12"/>
      <c r="M403" s="12"/>
      <c r="N403" s="12"/>
      <c r="O403" s="12"/>
      <c r="P403" s="12"/>
      <c r="Q403" s="12"/>
      <c r="AD403" s="88" t="s">
        <v>72</v>
      </c>
      <c r="AF403" s="88" t="s">
        <v>68</v>
      </c>
      <c r="AG403" s="88" t="s">
        <v>41</v>
      </c>
      <c r="AK403" s="3" t="s">
        <v>65</v>
      </c>
      <c r="AQ403" s="89" t="e">
        <f>IF(#REF!="základní",#REF!,0)</f>
        <v>#REF!</v>
      </c>
      <c r="AR403" s="89" t="e">
        <f>IF(#REF!="snížená",#REF!,0)</f>
        <v>#REF!</v>
      </c>
      <c r="AS403" s="89" t="e">
        <f>IF(#REF!="zákl. přenesená",#REF!,0)</f>
        <v>#REF!</v>
      </c>
      <c r="AT403" s="89" t="e">
        <f>IF(#REF!="sníž. přenesená",#REF!,0)</f>
        <v>#REF!</v>
      </c>
      <c r="AU403" s="89" t="e">
        <f>IF(#REF!="nulová",#REF!,0)</f>
        <v>#REF!</v>
      </c>
      <c r="AV403" s="3" t="s">
        <v>5</v>
      </c>
      <c r="AW403" s="89" t="e">
        <f>ROUND(#REF!*H403,2)</f>
        <v>#REF!</v>
      </c>
      <c r="AX403" s="3" t="s">
        <v>72</v>
      </c>
      <c r="AY403" s="88" t="s">
        <v>585</v>
      </c>
    </row>
    <row r="404" spans="1:51" s="11" customFormat="1" ht="38.4" x14ac:dyDescent="0.2">
      <c r="A404" s="12"/>
      <c r="B404" s="118"/>
      <c r="C404" s="86"/>
      <c r="D404" s="132" t="s">
        <v>74</v>
      </c>
      <c r="E404" s="86"/>
      <c r="F404" s="133" t="s">
        <v>586</v>
      </c>
      <c r="G404" s="86"/>
      <c r="H404" s="120"/>
      <c r="I404" s="12"/>
      <c r="J404" s="12"/>
      <c r="K404" s="12"/>
      <c r="L404" s="12"/>
      <c r="M404" s="12"/>
      <c r="N404" s="12"/>
      <c r="O404" s="12"/>
      <c r="P404" s="12"/>
      <c r="Q404" s="12"/>
      <c r="AF404" s="3" t="s">
        <v>74</v>
      </c>
      <c r="AG404" s="3" t="s">
        <v>41</v>
      </c>
    </row>
    <row r="405" spans="1:51" s="11" customFormat="1" ht="19.2" x14ac:dyDescent="0.2">
      <c r="A405" s="12"/>
      <c r="B405" s="118"/>
      <c r="C405" s="86"/>
      <c r="D405" s="132" t="s">
        <v>76</v>
      </c>
      <c r="E405" s="86"/>
      <c r="F405" s="133" t="s">
        <v>587</v>
      </c>
      <c r="G405" s="86"/>
      <c r="H405" s="120"/>
      <c r="I405" s="12"/>
      <c r="J405" s="12"/>
      <c r="K405" s="12"/>
      <c r="L405" s="12"/>
      <c r="M405" s="12"/>
      <c r="N405" s="12"/>
      <c r="O405" s="12"/>
      <c r="P405" s="12"/>
      <c r="Q405" s="12"/>
      <c r="AF405" s="3" t="s">
        <v>76</v>
      </c>
      <c r="AG405" s="3" t="s">
        <v>41</v>
      </c>
    </row>
    <row r="406" spans="1:51" s="11" customFormat="1" ht="55.5" customHeight="1" x14ac:dyDescent="0.2">
      <c r="A406" s="12"/>
      <c r="B406" s="118"/>
      <c r="C406" s="79" t="s">
        <v>588</v>
      </c>
      <c r="D406" s="79" t="s">
        <v>68</v>
      </c>
      <c r="E406" s="80" t="s">
        <v>589</v>
      </c>
      <c r="F406" s="92" t="s">
        <v>590</v>
      </c>
      <c r="G406" s="82" t="s">
        <v>71</v>
      </c>
      <c r="H406" s="131">
        <v>4</v>
      </c>
      <c r="I406" s="12"/>
      <c r="J406" s="12"/>
      <c r="K406" s="12"/>
      <c r="L406" s="12"/>
      <c r="M406" s="12"/>
      <c r="N406" s="12"/>
      <c r="O406" s="12"/>
      <c r="P406" s="12"/>
      <c r="Q406" s="12"/>
      <c r="AD406" s="88" t="s">
        <v>72</v>
      </c>
      <c r="AF406" s="88" t="s">
        <v>68</v>
      </c>
      <c r="AG406" s="88" t="s">
        <v>41</v>
      </c>
      <c r="AK406" s="3" t="s">
        <v>65</v>
      </c>
      <c r="AQ406" s="89" t="e">
        <f>IF(#REF!="základní",#REF!,0)</f>
        <v>#REF!</v>
      </c>
      <c r="AR406" s="89" t="e">
        <f>IF(#REF!="snížená",#REF!,0)</f>
        <v>#REF!</v>
      </c>
      <c r="AS406" s="89" t="e">
        <f>IF(#REF!="zákl. přenesená",#REF!,0)</f>
        <v>#REF!</v>
      </c>
      <c r="AT406" s="89" t="e">
        <f>IF(#REF!="sníž. přenesená",#REF!,0)</f>
        <v>#REF!</v>
      </c>
      <c r="AU406" s="89" t="e">
        <f>IF(#REF!="nulová",#REF!,0)</f>
        <v>#REF!</v>
      </c>
      <c r="AV406" s="3" t="s">
        <v>5</v>
      </c>
      <c r="AW406" s="89" t="e">
        <f>ROUND(#REF!*H406,2)</f>
        <v>#REF!</v>
      </c>
      <c r="AX406" s="3" t="s">
        <v>72</v>
      </c>
      <c r="AY406" s="88" t="s">
        <v>591</v>
      </c>
    </row>
    <row r="407" spans="1:51" s="11" customFormat="1" ht="38.4" x14ac:dyDescent="0.2">
      <c r="A407" s="12"/>
      <c r="B407" s="118"/>
      <c r="C407" s="86"/>
      <c r="D407" s="132" t="s">
        <v>74</v>
      </c>
      <c r="E407" s="86"/>
      <c r="F407" s="133" t="s">
        <v>586</v>
      </c>
      <c r="G407" s="86"/>
      <c r="H407" s="120"/>
      <c r="I407" s="12"/>
      <c r="J407" s="12"/>
      <c r="K407" s="12"/>
      <c r="L407" s="12"/>
      <c r="M407" s="12"/>
      <c r="N407" s="12"/>
      <c r="O407" s="12"/>
      <c r="P407" s="12"/>
      <c r="Q407" s="12"/>
      <c r="AF407" s="3" t="s">
        <v>74</v>
      </c>
      <c r="AG407" s="3" t="s">
        <v>41</v>
      </c>
    </row>
    <row r="408" spans="1:51" s="11" customFormat="1" ht="19.2" x14ac:dyDescent="0.2">
      <c r="A408" s="12"/>
      <c r="B408" s="118"/>
      <c r="C408" s="86"/>
      <c r="D408" s="132" t="s">
        <v>76</v>
      </c>
      <c r="E408" s="86"/>
      <c r="F408" s="133" t="s">
        <v>587</v>
      </c>
      <c r="G408" s="86"/>
      <c r="H408" s="120"/>
      <c r="I408" s="12"/>
      <c r="J408" s="12"/>
      <c r="K408" s="12"/>
      <c r="L408" s="12"/>
      <c r="M408" s="12"/>
      <c r="N408" s="12"/>
      <c r="O408" s="12"/>
      <c r="P408" s="12"/>
      <c r="Q408" s="12"/>
      <c r="AF408" s="3" t="s">
        <v>76</v>
      </c>
      <c r="AG408" s="3" t="s">
        <v>41</v>
      </c>
    </row>
    <row r="409" spans="1:51" s="11" customFormat="1" ht="142.19999999999999" customHeight="1" x14ac:dyDescent="0.2">
      <c r="A409" s="12"/>
      <c r="B409" s="118"/>
      <c r="C409" s="79" t="s">
        <v>592</v>
      </c>
      <c r="D409" s="79" t="s">
        <v>68</v>
      </c>
      <c r="E409" s="80" t="s">
        <v>593</v>
      </c>
      <c r="F409" s="92" t="s">
        <v>594</v>
      </c>
      <c r="G409" s="82" t="s">
        <v>595</v>
      </c>
      <c r="H409" s="131">
        <v>50</v>
      </c>
      <c r="I409" s="12"/>
      <c r="J409" s="12"/>
      <c r="K409" s="12"/>
      <c r="L409" s="12"/>
      <c r="M409" s="12"/>
      <c r="N409" s="12"/>
      <c r="O409" s="12"/>
      <c r="P409" s="12"/>
      <c r="Q409" s="12"/>
      <c r="AD409" s="88" t="s">
        <v>72</v>
      </c>
      <c r="AF409" s="88" t="s">
        <v>68</v>
      </c>
      <c r="AG409" s="88" t="s">
        <v>41</v>
      </c>
      <c r="AK409" s="3" t="s">
        <v>65</v>
      </c>
      <c r="AQ409" s="89" t="e">
        <f>IF(#REF!="základní",#REF!,0)</f>
        <v>#REF!</v>
      </c>
      <c r="AR409" s="89" t="e">
        <f>IF(#REF!="snížená",#REF!,0)</f>
        <v>#REF!</v>
      </c>
      <c r="AS409" s="89" t="e">
        <f>IF(#REF!="zákl. přenesená",#REF!,0)</f>
        <v>#REF!</v>
      </c>
      <c r="AT409" s="89" t="e">
        <f>IF(#REF!="sníž. přenesená",#REF!,0)</f>
        <v>#REF!</v>
      </c>
      <c r="AU409" s="89" t="e">
        <f>IF(#REF!="nulová",#REF!,0)</f>
        <v>#REF!</v>
      </c>
      <c r="AV409" s="3" t="s">
        <v>5</v>
      </c>
      <c r="AW409" s="89" t="e">
        <f>ROUND(#REF!*H409,2)</f>
        <v>#REF!</v>
      </c>
      <c r="AX409" s="3" t="s">
        <v>72</v>
      </c>
      <c r="AY409" s="88" t="s">
        <v>596</v>
      </c>
    </row>
    <row r="410" spans="1:51" s="11" customFormat="1" ht="86.4" x14ac:dyDescent="0.2">
      <c r="A410" s="12"/>
      <c r="B410" s="118"/>
      <c r="C410" s="86"/>
      <c r="D410" s="132" t="s">
        <v>74</v>
      </c>
      <c r="E410" s="86"/>
      <c r="F410" s="133" t="s">
        <v>597</v>
      </c>
      <c r="G410" s="86"/>
      <c r="H410" s="120"/>
      <c r="I410" s="12"/>
      <c r="J410" s="12"/>
      <c r="K410" s="12"/>
      <c r="L410" s="12"/>
      <c r="M410" s="12"/>
      <c r="N410" s="12"/>
      <c r="O410" s="12"/>
      <c r="P410" s="12"/>
      <c r="Q410" s="12"/>
      <c r="AF410" s="3" t="s">
        <v>74</v>
      </c>
      <c r="AG410" s="3" t="s">
        <v>41</v>
      </c>
    </row>
    <row r="411" spans="1:51" s="11" customFormat="1" ht="142.19999999999999" customHeight="1" x14ac:dyDescent="0.2">
      <c r="A411" s="12"/>
      <c r="B411" s="118"/>
      <c r="C411" s="79" t="s">
        <v>598</v>
      </c>
      <c r="D411" s="79" t="s">
        <v>68</v>
      </c>
      <c r="E411" s="80" t="s">
        <v>599</v>
      </c>
      <c r="F411" s="92" t="s">
        <v>600</v>
      </c>
      <c r="G411" s="82" t="s">
        <v>595</v>
      </c>
      <c r="H411" s="131">
        <v>50</v>
      </c>
      <c r="I411" s="12"/>
      <c r="J411" s="12"/>
      <c r="K411" s="12"/>
      <c r="L411" s="12"/>
      <c r="M411" s="12"/>
      <c r="N411" s="12"/>
      <c r="O411" s="12"/>
      <c r="P411" s="12"/>
      <c r="Q411" s="12"/>
      <c r="AD411" s="88" t="s">
        <v>72</v>
      </c>
      <c r="AF411" s="88" t="s">
        <v>68</v>
      </c>
      <c r="AG411" s="88" t="s">
        <v>41</v>
      </c>
      <c r="AK411" s="3" t="s">
        <v>65</v>
      </c>
      <c r="AQ411" s="89" t="e">
        <f>IF(#REF!="základní",#REF!,0)</f>
        <v>#REF!</v>
      </c>
      <c r="AR411" s="89" t="e">
        <f>IF(#REF!="snížená",#REF!,0)</f>
        <v>#REF!</v>
      </c>
      <c r="AS411" s="89" t="e">
        <f>IF(#REF!="zákl. přenesená",#REF!,0)</f>
        <v>#REF!</v>
      </c>
      <c r="AT411" s="89" t="e">
        <f>IF(#REF!="sníž. přenesená",#REF!,0)</f>
        <v>#REF!</v>
      </c>
      <c r="AU411" s="89" t="e">
        <f>IF(#REF!="nulová",#REF!,0)</f>
        <v>#REF!</v>
      </c>
      <c r="AV411" s="3" t="s">
        <v>5</v>
      </c>
      <c r="AW411" s="89" t="e">
        <f>ROUND(#REF!*H411,2)</f>
        <v>#REF!</v>
      </c>
      <c r="AX411" s="3" t="s">
        <v>72</v>
      </c>
      <c r="AY411" s="88" t="s">
        <v>601</v>
      </c>
    </row>
    <row r="412" spans="1:51" s="11" customFormat="1" ht="86.4" x14ac:dyDescent="0.2">
      <c r="A412" s="12"/>
      <c r="B412" s="118"/>
      <c r="C412" s="86"/>
      <c r="D412" s="132" t="s">
        <v>74</v>
      </c>
      <c r="E412" s="86"/>
      <c r="F412" s="133" t="s">
        <v>597</v>
      </c>
      <c r="G412" s="86"/>
      <c r="H412" s="120"/>
      <c r="I412" s="12"/>
      <c r="J412" s="12"/>
      <c r="K412" s="12"/>
      <c r="L412" s="12"/>
      <c r="M412" s="12"/>
      <c r="N412" s="12"/>
      <c r="O412" s="12"/>
      <c r="P412" s="12"/>
      <c r="Q412" s="12"/>
      <c r="AF412" s="3" t="s">
        <v>74</v>
      </c>
      <c r="AG412" s="3" t="s">
        <v>41</v>
      </c>
    </row>
    <row r="413" spans="1:51" s="11" customFormat="1" ht="114.9" customHeight="1" x14ac:dyDescent="0.2">
      <c r="A413" s="12"/>
      <c r="B413" s="118"/>
      <c r="C413" s="79" t="s">
        <v>602</v>
      </c>
      <c r="D413" s="79" t="s">
        <v>68</v>
      </c>
      <c r="E413" s="80" t="s">
        <v>603</v>
      </c>
      <c r="F413" s="92" t="s">
        <v>604</v>
      </c>
      <c r="G413" s="82" t="s">
        <v>595</v>
      </c>
      <c r="H413" s="131">
        <v>350</v>
      </c>
      <c r="I413" s="12"/>
      <c r="J413" s="12"/>
      <c r="K413" s="12"/>
      <c r="L413" s="12"/>
      <c r="M413" s="12"/>
      <c r="N413" s="12"/>
      <c r="O413" s="12"/>
      <c r="P413" s="12"/>
      <c r="Q413" s="12"/>
      <c r="AD413" s="88" t="s">
        <v>72</v>
      </c>
      <c r="AF413" s="88" t="s">
        <v>68</v>
      </c>
      <c r="AG413" s="88" t="s">
        <v>41</v>
      </c>
      <c r="AK413" s="3" t="s">
        <v>65</v>
      </c>
      <c r="AQ413" s="89" t="e">
        <f>IF(#REF!="základní",#REF!,0)</f>
        <v>#REF!</v>
      </c>
      <c r="AR413" s="89" t="e">
        <f>IF(#REF!="snížená",#REF!,0)</f>
        <v>#REF!</v>
      </c>
      <c r="AS413" s="89" t="e">
        <f>IF(#REF!="zákl. přenesená",#REF!,0)</f>
        <v>#REF!</v>
      </c>
      <c r="AT413" s="89" t="e">
        <f>IF(#REF!="sníž. přenesená",#REF!,0)</f>
        <v>#REF!</v>
      </c>
      <c r="AU413" s="89" t="e">
        <f>IF(#REF!="nulová",#REF!,0)</f>
        <v>#REF!</v>
      </c>
      <c r="AV413" s="3" t="s">
        <v>5</v>
      </c>
      <c r="AW413" s="89" t="e">
        <f>ROUND(#REF!*H413,2)</f>
        <v>#REF!</v>
      </c>
      <c r="AX413" s="3" t="s">
        <v>72</v>
      </c>
      <c r="AY413" s="88" t="s">
        <v>605</v>
      </c>
    </row>
    <row r="414" spans="1:51" s="11" customFormat="1" ht="67.2" x14ac:dyDescent="0.2">
      <c r="A414" s="12"/>
      <c r="B414" s="118"/>
      <c r="C414" s="86"/>
      <c r="D414" s="132" t="s">
        <v>74</v>
      </c>
      <c r="E414" s="86"/>
      <c r="F414" s="133" t="s">
        <v>606</v>
      </c>
      <c r="G414" s="86"/>
      <c r="H414" s="120"/>
      <c r="I414" s="12"/>
      <c r="J414" s="12"/>
      <c r="K414" s="12"/>
      <c r="L414" s="12"/>
      <c r="M414" s="12"/>
      <c r="N414" s="12"/>
      <c r="O414" s="12"/>
      <c r="P414" s="12"/>
      <c r="Q414" s="12"/>
      <c r="AF414" s="3" t="s">
        <v>74</v>
      </c>
      <c r="AG414" s="3" t="s">
        <v>41</v>
      </c>
    </row>
    <row r="415" spans="1:51" s="11" customFormat="1" ht="114.9" customHeight="1" x14ac:dyDescent="0.2">
      <c r="A415" s="12"/>
      <c r="B415" s="118"/>
      <c r="C415" s="79" t="s">
        <v>607</v>
      </c>
      <c r="D415" s="79" t="s">
        <v>68</v>
      </c>
      <c r="E415" s="80" t="s">
        <v>608</v>
      </c>
      <c r="F415" s="92" t="s">
        <v>609</v>
      </c>
      <c r="G415" s="82" t="s">
        <v>595</v>
      </c>
      <c r="H415" s="131">
        <v>50</v>
      </c>
      <c r="I415" s="12"/>
      <c r="J415" s="12"/>
      <c r="K415" s="12"/>
      <c r="L415" s="12"/>
      <c r="M415" s="12"/>
      <c r="N415" s="12"/>
      <c r="O415" s="12"/>
      <c r="P415" s="12"/>
      <c r="Q415" s="12"/>
      <c r="AD415" s="88" t="s">
        <v>72</v>
      </c>
      <c r="AF415" s="88" t="s">
        <v>68</v>
      </c>
      <c r="AG415" s="88" t="s">
        <v>41</v>
      </c>
      <c r="AK415" s="3" t="s">
        <v>65</v>
      </c>
      <c r="AQ415" s="89" t="e">
        <f>IF(#REF!="základní",#REF!,0)</f>
        <v>#REF!</v>
      </c>
      <c r="AR415" s="89" t="e">
        <f>IF(#REF!="snížená",#REF!,0)</f>
        <v>#REF!</v>
      </c>
      <c r="AS415" s="89" t="e">
        <f>IF(#REF!="zákl. přenesená",#REF!,0)</f>
        <v>#REF!</v>
      </c>
      <c r="AT415" s="89" t="e">
        <f>IF(#REF!="sníž. přenesená",#REF!,0)</f>
        <v>#REF!</v>
      </c>
      <c r="AU415" s="89" t="e">
        <f>IF(#REF!="nulová",#REF!,0)</f>
        <v>#REF!</v>
      </c>
      <c r="AV415" s="3" t="s">
        <v>5</v>
      </c>
      <c r="AW415" s="89" t="e">
        <f>ROUND(#REF!*H415,2)</f>
        <v>#REF!</v>
      </c>
      <c r="AX415" s="3" t="s">
        <v>72</v>
      </c>
      <c r="AY415" s="88" t="s">
        <v>610</v>
      </c>
    </row>
    <row r="416" spans="1:51" s="11" customFormat="1" ht="67.2" x14ac:dyDescent="0.2">
      <c r="A416" s="12"/>
      <c r="B416" s="118"/>
      <c r="C416" s="86"/>
      <c r="D416" s="132" t="s">
        <v>74</v>
      </c>
      <c r="E416" s="86"/>
      <c r="F416" s="133" t="s">
        <v>606</v>
      </c>
      <c r="G416" s="86"/>
      <c r="H416" s="120"/>
      <c r="I416" s="12"/>
      <c r="J416" s="12"/>
      <c r="K416" s="12"/>
      <c r="L416" s="12"/>
      <c r="M416" s="12"/>
      <c r="N416" s="12"/>
      <c r="O416" s="12"/>
      <c r="P416" s="12"/>
      <c r="Q416" s="12"/>
      <c r="AF416" s="3" t="s">
        <v>74</v>
      </c>
      <c r="AG416" s="3" t="s">
        <v>41</v>
      </c>
    </row>
    <row r="417" spans="1:51" s="11" customFormat="1" ht="114.9" customHeight="1" x14ac:dyDescent="0.2">
      <c r="A417" s="12"/>
      <c r="B417" s="118"/>
      <c r="C417" s="79" t="s">
        <v>611</v>
      </c>
      <c r="D417" s="79" t="s">
        <v>68</v>
      </c>
      <c r="E417" s="80" t="s">
        <v>612</v>
      </c>
      <c r="F417" s="92" t="s">
        <v>613</v>
      </c>
      <c r="G417" s="82" t="s">
        <v>595</v>
      </c>
      <c r="H417" s="131">
        <v>1300</v>
      </c>
      <c r="I417" s="12"/>
      <c r="J417" s="12"/>
      <c r="K417" s="12"/>
      <c r="L417" s="12"/>
      <c r="M417" s="12"/>
      <c r="N417" s="12"/>
      <c r="O417" s="12"/>
      <c r="P417" s="12"/>
      <c r="Q417" s="12"/>
      <c r="AD417" s="88" t="s">
        <v>72</v>
      </c>
      <c r="AF417" s="88" t="s">
        <v>68</v>
      </c>
      <c r="AG417" s="88" t="s">
        <v>41</v>
      </c>
      <c r="AK417" s="3" t="s">
        <v>65</v>
      </c>
      <c r="AQ417" s="89" t="e">
        <f>IF(#REF!="základní",#REF!,0)</f>
        <v>#REF!</v>
      </c>
      <c r="AR417" s="89" t="e">
        <f>IF(#REF!="snížená",#REF!,0)</f>
        <v>#REF!</v>
      </c>
      <c r="AS417" s="89" t="e">
        <f>IF(#REF!="zákl. přenesená",#REF!,0)</f>
        <v>#REF!</v>
      </c>
      <c r="AT417" s="89" t="e">
        <f>IF(#REF!="sníž. přenesená",#REF!,0)</f>
        <v>#REF!</v>
      </c>
      <c r="AU417" s="89" t="e">
        <f>IF(#REF!="nulová",#REF!,0)</f>
        <v>#REF!</v>
      </c>
      <c r="AV417" s="3" t="s">
        <v>5</v>
      </c>
      <c r="AW417" s="89" t="e">
        <f>ROUND(#REF!*H417,2)</f>
        <v>#REF!</v>
      </c>
      <c r="AX417" s="3" t="s">
        <v>72</v>
      </c>
      <c r="AY417" s="88" t="s">
        <v>614</v>
      </c>
    </row>
    <row r="418" spans="1:51" s="11" customFormat="1" ht="67.2" x14ac:dyDescent="0.2">
      <c r="A418" s="12"/>
      <c r="B418" s="118"/>
      <c r="C418" s="86"/>
      <c r="D418" s="132" t="s">
        <v>74</v>
      </c>
      <c r="E418" s="86"/>
      <c r="F418" s="133" t="s">
        <v>606</v>
      </c>
      <c r="G418" s="86"/>
      <c r="H418" s="120"/>
      <c r="I418" s="12"/>
      <c r="J418" s="12"/>
      <c r="K418" s="12"/>
      <c r="L418" s="12"/>
      <c r="M418" s="12"/>
      <c r="N418" s="12"/>
      <c r="O418" s="12"/>
      <c r="P418" s="12"/>
      <c r="Q418" s="12"/>
      <c r="AF418" s="3" t="s">
        <v>74</v>
      </c>
      <c r="AG418" s="3" t="s">
        <v>41</v>
      </c>
    </row>
    <row r="419" spans="1:51" s="11" customFormat="1" ht="114.9" customHeight="1" x14ac:dyDescent="0.2">
      <c r="A419" s="12"/>
      <c r="B419" s="118"/>
      <c r="C419" s="79" t="s">
        <v>615</v>
      </c>
      <c r="D419" s="79" t="s">
        <v>68</v>
      </c>
      <c r="E419" s="80" t="s">
        <v>616</v>
      </c>
      <c r="F419" s="92" t="s">
        <v>617</v>
      </c>
      <c r="G419" s="82" t="s">
        <v>595</v>
      </c>
      <c r="H419" s="131">
        <v>100</v>
      </c>
      <c r="I419" s="12"/>
      <c r="J419" s="12"/>
      <c r="K419" s="12"/>
      <c r="L419" s="12"/>
      <c r="M419" s="12"/>
      <c r="N419" s="12"/>
      <c r="O419" s="12"/>
      <c r="P419" s="12"/>
      <c r="Q419" s="12"/>
      <c r="AD419" s="88" t="s">
        <v>72</v>
      </c>
      <c r="AF419" s="88" t="s">
        <v>68</v>
      </c>
      <c r="AG419" s="88" t="s">
        <v>41</v>
      </c>
      <c r="AK419" s="3" t="s">
        <v>65</v>
      </c>
      <c r="AQ419" s="89" t="e">
        <f>IF(#REF!="základní",#REF!,0)</f>
        <v>#REF!</v>
      </c>
      <c r="AR419" s="89" t="e">
        <f>IF(#REF!="snížená",#REF!,0)</f>
        <v>#REF!</v>
      </c>
      <c r="AS419" s="89" t="e">
        <f>IF(#REF!="zákl. přenesená",#REF!,0)</f>
        <v>#REF!</v>
      </c>
      <c r="AT419" s="89" t="e">
        <f>IF(#REF!="sníž. přenesená",#REF!,0)</f>
        <v>#REF!</v>
      </c>
      <c r="AU419" s="89" t="e">
        <f>IF(#REF!="nulová",#REF!,0)</f>
        <v>#REF!</v>
      </c>
      <c r="AV419" s="3" t="s">
        <v>5</v>
      </c>
      <c r="AW419" s="89" t="e">
        <f>ROUND(#REF!*H419,2)</f>
        <v>#REF!</v>
      </c>
      <c r="AX419" s="3" t="s">
        <v>72</v>
      </c>
      <c r="AY419" s="88" t="s">
        <v>618</v>
      </c>
    </row>
    <row r="420" spans="1:51" s="11" customFormat="1" ht="67.2" x14ac:dyDescent="0.2">
      <c r="A420" s="12"/>
      <c r="B420" s="118"/>
      <c r="C420" s="86"/>
      <c r="D420" s="132" t="s">
        <v>74</v>
      </c>
      <c r="E420" s="86"/>
      <c r="F420" s="133" t="s">
        <v>606</v>
      </c>
      <c r="G420" s="86"/>
      <c r="H420" s="120"/>
      <c r="I420" s="12"/>
      <c r="J420" s="12"/>
      <c r="K420" s="12"/>
      <c r="L420" s="12"/>
      <c r="M420" s="12"/>
      <c r="N420" s="12"/>
      <c r="O420" s="12"/>
      <c r="P420" s="12"/>
      <c r="Q420" s="12"/>
      <c r="AF420" s="3" t="s">
        <v>74</v>
      </c>
      <c r="AG420" s="3" t="s">
        <v>41</v>
      </c>
    </row>
    <row r="421" spans="1:51" s="11" customFormat="1" ht="114.9" customHeight="1" x14ac:dyDescent="0.2">
      <c r="A421" s="12"/>
      <c r="B421" s="118"/>
      <c r="C421" s="79" t="s">
        <v>619</v>
      </c>
      <c r="D421" s="79" t="s">
        <v>68</v>
      </c>
      <c r="E421" s="80" t="s">
        <v>620</v>
      </c>
      <c r="F421" s="92" t="s">
        <v>621</v>
      </c>
      <c r="G421" s="82" t="s">
        <v>595</v>
      </c>
      <c r="H421" s="131">
        <v>20</v>
      </c>
      <c r="I421" s="12"/>
      <c r="J421" s="12"/>
      <c r="K421" s="12"/>
      <c r="L421" s="12"/>
      <c r="M421" s="12"/>
      <c r="N421" s="12"/>
      <c r="O421" s="12"/>
      <c r="P421" s="12"/>
      <c r="Q421" s="12"/>
      <c r="AD421" s="88" t="s">
        <v>72</v>
      </c>
      <c r="AF421" s="88" t="s">
        <v>68</v>
      </c>
      <c r="AG421" s="88" t="s">
        <v>41</v>
      </c>
      <c r="AK421" s="3" t="s">
        <v>65</v>
      </c>
      <c r="AQ421" s="89" t="e">
        <f>IF(#REF!="základní",#REF!,0)</f>
        <v>#REF!</v>
      </c>
      <c r="AR421" s="89" t="e">
        <f>IF(#REF!="snížená",#REF!,0)</f>
        <v>#REF!</v>
      </c>
      <c r="AS421" s="89" t="e">
        <f>IF(#REF!="zákl. přenesená",#REF!,0)</f>
        <v>#REF!</v>
      </c>
      <c r="AT421" s="89" t="e">
        <f>IF(#REF!="sníž. přenesená",#REF!,0)</f>
        <v>#REF!</v>
      </c>
      <c r="AU421" s="89" t="e">
        <f>IF(#REF!="nulová",#REF!,0)</f>
        <v>#REF!</v>
      </c>
      <c r="AV421" s="3" t="s">
        <v>5</v>
      </c>
      <c r="AW421" s="89" t="e">
        <f>ROUND(#REF!*H421,2)</f>
        <v>#REF!</v>
      </c>
      <c r="AX421" s="3" t="s">
        <v>72</v>
      </c>
      <c r="AY421" s="88" t="s">
        <v>622</v>
      </c>
    </row>
    <row r="422" spans="1:51" s="11" customFormat="1" ht="67.2" x14ac:dyDescent="0.2">
      <c r="A422" s="12"/>
      <c r="B422" s="118"/>
      <c r="C422" s="86"/>
      <c r="D422" s="132" t="s">
        <v>74</v>
      </c>
      <c r="E422" s="86"/>
      <c r="F422" s="133" t="s">
        <v>606</v>
      </c>
      <c r="G422" s="86"/>
      <c r="H422" s="120"/>
      <c r="I422" s="12"/>
      <c r="J422" s="12"/>
      <c r="K422" s="12"/>
      <c r="L422" s="12"/>
      <c r="M422" s="12"/>
      <c r="N422" s="12"/>
      <c r="O422" s="12"/>
      <c r="P422" s="12"/>
      <c r="Q422" s="12"/>
      <c r="AF422" s="3" t="s">
        <v>74</v>
      </c>
      <c r="AG422" s="3" t="s">
        <v>41</v>
      </c>
    </row>
    <row r="423" spans="1:51" s="11" customFormat="1" ht="114.9" customHeight="1" x14ac:dyDescent="0.2">
      <c r="A423" s="12"/>
      <c r="B423" s="118"/>
      <c r="C423" s="79" t="s">
        <v>623</v>
      </c>
      <c r="D423" s="79" t="s">
        <v>68</v>
      </c>
      <c r="E423" s="80" t="s">
        <v>624</v>
      </c>
      <c r="F423" s="92" t="s">
        <v>625</v>
      </c>
      <c r="G423" s="82" t="s">
        <v>595</v>
      </c>
      <c r="H423" s="131">
        <v>300</v>
      </c>
      <c r="I423" s="12"/>
      <c r="J423" s="12"/>
      <c r="K423" s="12"/>
      <c r="L423" s="12"/>
      <c r="M423" s="12"/>
      <c r="N423" s="12"/>
      <c r="O423" s="12"/>
      <c r="P423" s="12"/>
      <c r="Q423" s="12"/>
      <c r="AD423" s="88" t="s">
        <v>72</v>
      </c>
      <c r="AF423" s="88" t="s">
        <v>68</v>
      </c>
      <c r="AG423" s="88" t="s">
        <v>41</v>
      </c>
      <c r="AK423" s="3" t="s">
        <v>65</v>
      </c>
      <c r="AQ423" s="89" t="e">
        <f>IF(#REF!="základní",#REF!,0)</f>
        <v>#REF!</v>
      </c>
      <c r="AR423" s="89" t="e">
        <f>IF(#REF!="snížená",#REF!,0)</f>
        <v>#REF!</v>
      </c>
      <c r="AS423" s="89" t="e">
        <f>IF(#REF!="zákl. přenesená",#REF!,0)</f>
        <v>#REF!</v>
      </c>
      <c r="AT423" s="89" t="e">
        <f>IF(#REF!="sníž. přenesená",#REF!,0)</f>
        <v>#REF!</v>
      </c>
      <c r="AU423" s="89" t="e">
        <f>IF(#REF!="nulová",#REF!,0)</f>
        <v>#REF!</v>
      </c>
      <c r="AV423" s="3" t="s">
        <v>5</v>
      </c>
      <c r="AW423" s="89" t="e">
        <f>ROUND(#REF!*H423,2)</f>
        <v>#REF!</v>
      </c>
      <c r="AX423" s="3" t="s">
        <v>72</v>
      </c>
      <c r="AY423" s="88" t="s">
        <v>626</v>
      </c>
    </row>
    <row r="424" spans="1:51" s="11" customFormat="1" ht="67.2" x14ac:dyDescent="0.2">
      <c r="A424" s="12"/>
      <c r="B424" s="118"/>
      <c r="C424" s="86"/>
      <c r="D424" s="132" t="s">
        <v>74</v>
      </c>
      <c r="E424" s="86"/>
      <c r="F424" s="133" t="s">
        <v>606</v>
      </c>
      <c r="G424" s="86"/>
      <c r="H424" s="120"/>
      <c r="I424" s="12"/>
      <c r="J424" s="12"/>
      <c r="K424" s="12"/>
      <c r="L424" s="12"/>
      <c r="M424" s="12"/>
      <c r="N424" s="12"/>
      <c r="O424" s="12"/>
      <c r="P424" s="12"/>
      <c r="Q424" s="12"/>
      <c r="AF424" s="3" t="s">
        <v>74</v>
      </c>
      <c r="AG424" s="3" t="s">
        <v>41</v>
      </c>
    </row>
    <row r="425" spans="1:51" s="11" customFormat="1" ht="114.9" customHeight="1" x14ac:dyDescent="0.2">
      <c r="A425" s="12"/>
      <c r="B425" s="118"/>
      <c r="C425" s="79" t="s">
        <v>627</v>
      </c>
      <c r="D425" s="79" t="s">
        <v>68</v>
      </c>
      <c r="E425" s="80" t="s">
        <v>628</v>
      </c>
      <c r="F425" s="92" t="s">
        <v>629</v>
      </c>
      <c r="G425" s="82" t="s">
        <v>595</v>
      </c>
      <c r="H425" s="131">
        <v>10</v>
      </c>
      <c r="I425" s="12"/>
      <c r="J425" s="12"/>
      <c r="K425" s="12"/>
      <c r="L425" s="12"/>
      <c r="M425" s="12"/>
      <c r="N425" s="12"/>
      <c r="O425" s="12"/>
      <c r="P425" s="12"/>
      <c r="Q425" s="12"/>
      <c r="AD425" s="88" t="s">
        <v>72</v>
      </c>
      <c r="AF425" s="88" t="s">
        <v>68</v>
      </c>
      <c r="AG425" s="88" t="s">
        <v>41</v>
      </c>
      <c r="AK425" s="3" t="s">
        <v>65</v>
      </c>
      <c r="AQ425" s="89" t="e">
        <f>IF(#REF!="základní",#REF!,0)</f>
        <v>#REF!</v>
      </c>
      <c r="AR425" s="89" t="e">
        <f>IF(#REF!="snížená",#REF!,0)</f>
        <v>#REF!</v>
      </c>
      <c r="AS425" s="89" t="e">
        <f>IF(#REF!="zákl. přenesená",#REF!,0)</f>
        <v>#REF!</v>
      </c>
      <c r="AT425" s="89" t="e">
        <f>IF(#REF!="sníž. přenesená",#REF!,0)</f>
        <v>#REF!</v>
      </c>
      <c r="AU425" s="89" t="e">
        <f>IF(#REF!="nulová",#REF!,0)</f>
        <v>#REF!</v>
      </c>
      <c r="AV425" s="3" t="s">
        <v>5</v>
      </c>
      <c r="AW425" s="89" t="e">
        <f>ROUND(#REF!*H425,2)</f>
        <v>#REF!</v>
      </c>
      <c r="AX425" s="3" t="s">
        <v>72</v>
      </c>
      <c r="AY425" s="88" t="s">
        <v>630</v>
      </c>
    </row>
    <row r="426" spans="1:51" s="11" customFormat="1" ht="67.2" x14ac:dyDescent="0.2">
      <c r="A426" s="12"/>
      <c r="B426" s="118"/>
      <c r="C426" s="86"/>
      <c r="D426" s="132" t="s">
        <v>74</v>
      </c>
      <c r="E426" s="86"/>
      <c r="F426" s="133" t="s">
        <v>606</v>
      </c>
      <c r="G426" s="86"/>
      <c r="H426" s="120"/>
      <c r="I426" s="12"/>
      <c r="J426" s="12"/>
      <c r="K426" s="12"/>
      <c r="L426" s="12"/>
      <c r="M426" s="12"/>
      <c r="N426" s="12"/>
      <c r="O426" s="12"/>
      <c r="P426" s="12"/>
      <c r="Q426" s="12"/>
      <c r="AF426" s="3" t="s">
        <v>74</v>
      </c>
      <c r="AG426" s="3" t="s">
        <v>41</v>
      </c>
    </row>
    <row r="427" spans="1:51" s="11" customFormat="1" ht="114.9" customHeight="1" x14ac:dyDescent="0.2">
      <c r="A427" s="12"/>
      <c r="B427" s="118"/>
      <c r="C427" s="79" t="s">
        <v>631</v>
      </c>
      <c r="D427" s="79" t="s">
        <v>68</v>
      </c>
      <c r="E427" s="80" t="s">
        <v>632</v>
      </c>
      <c r="F427" s="92" t="s">
        <v>633</v>
      </c>
      <c r="G427" s="82" t="s">
        <v>595</v>
      </c>
      <c r="H427" s="131">
        <v>10</v>
      </c>
      <c r="I427" s="12"/>
      <c r="J427" s="12"/>
      <c r="K427" s="12"/>
      <c r="L427" s="12"/>
      <c r="M427" s="12"/>
      <c r="N427" s="12"/>
      <c r="O427" s="12"/>
      <c r="P427" s="12"/>
      <c r="Q427" s="12"/>
      <c r="AD427" s="88" t="s">
        <v>72</v>
      </c>
      <c r="AF427" s="88" t="s">
        <v>68</v>
      </c>
      <c r="AG427" s="88" t="s">
        <v>41</v>
      </c>
      <c r="AK427" s="3" t="s">
        <v>65</v>
      </c>
      <c r="AQ427" s="89" t="e">
        <f>IF(#REF!="základní",#REF!,0)</f>
        <v>#REF!</v>
      </c>
      <c r="AR427" s="89" t="e">
        <f>IF(#REF!="snížená",#REF!,0)</f>
        <v>#REF!</v>
      </c>
      <c r="AS427" s="89" t="e">
        <f>IF(#REF!="zákl. přenesená",#REF!,0)</f>
        <v>#REF!</v>
      </c>
      <c r="AT427" s="89" t="e">
        <f>IF(#REF!="sníž. přenesená",#REF!,0)</f>
        <v>#REF!</v>
      </c>
      <c r="AU427" s="89" t="e">
        <f>IF(#REF!="nulová",#REF!,0)</f>
        <v>#REF!</v>
      </c>
      <c r="AV427" s="3" t="s">
        <v>5</v>
      </c>
      <c r="AW427" s="89" t="e">
        <f>ROUND(#REF!*H427,2)</f>
        <v>#REF!</v>
      </c>
      <c r="AX427" s="3" t="s">
        <v>72</v>
      </c>
      <c r="AY427" s="88" t="s">
        <v>634</v>
      </c>
    </row>
    <row r="428" spans="1:51" s="11" customFormat="1" ht="67.2" x14ac:dyDescent="0.2">
      <c r="A428" s="12"/>
      <c r="B428" s="118"/>
      <c r="C428" s="86"/>
      <c r="D428" s="132" t="s">
        <v>74</v>
      </c>
      <c r="E428" s="86"/>
      <c r="F428" s="133" t="s">
        <v>606</v>
      </c>
      <c r="G428" s="86"/>
      <c r="H428" s="120"/>
      <c r="I428" s="12"/>
      <c r="J428" s="12"/>
      <c r="K428" s="12"/>
      <c r="L428" s="12"/>
      <c r="M428" s="12"/>
      <c r="N428" s="12"/>
      <c r="O428" s="12"/>
      <c r="P428" s="12"/>
      <c r="Q428" s="12"/>
      <c r="AF428" s="3" t="s">
        <v>74</v>
      </c>
      <c r="AG428" s="3" t="s">
        <v>41</v>
      </c>
    </row>
    <row r="429" spans="1:51" s="11" customFormat="1" ht="114.9" customHeight="1" x14ac:dyDescent="0.2">
      <c r="A429" s="12"/>
      <c r="B429" s="118"/>
      <c r="C429" s="79" t="s">
        <v>635</v>
      </c>
      <c r="D429" s="79" t="s">
        <v>68</v>
      </c>
      <c r="E429" s="80" t="s">
        <v>636</v>
      </c>
      <c r="F429" s="92" t="s">
        <v>637</v>
      </c>
      <c r="G429" s="82" t="s">
        <v>595</v>
      </c>
      <c r="H429" s="131">
        <v>10</v>
      </c>
      <c r="I429" s="12"/>
      <c r="J429" s="12"/>
      <c r="K429" s="12"/>
      <c r="L429" s="12"/>
      <c r="M429" s="12"/>
      <c r="N429" s="12"/>
      <c r="O429" s="12"/>
      <c r="P429" s="12"/>
      <c r="Q429" s="12"/>
      <c r="AD429" s="88" t="s">
        <v>72</v>
      </c>
      <c r="AF429" s="88" t="s">
        <v>68</v>
      </c>
      <c r="AG429" s="88" t="s">
        <v>41</v>
      </c>
      <c r="AK429" s="3" t="s">
        <v>65</v>
      </c>
      <c r="AQ429" s="89" t="e">
        <f>IF(#REF!="základní",#REF!,0)</f>
        <v>#REF!</v>
      </c>
      <c r="AR429" s="89" t="e">
        <f>IF(#REF!="snížená",#REF!,0)</f>
        <v>#REF!</v>
      </c>
      <c r="AS429" s="89" t="e">
        <f>IF(#REF!="zákl. přenesená",#REF!,0)</f>
        <v>#REF!</v>
      </c>
      <c r="AT429" s="89" t="e">
        <f>IF(#REF!="sníž. přenesená",#REF!,0)</f>
        <v>#REF!</v>
      </c>
      <c r="AU429" s="89" t="e">
        <f>IF(#REF!="nulová",#REF!,0)</f>
        <v>#REF!</v>
      </c>
      <c r="AV429" s="3" t="s">
        <v>5</v>
      </c>
      <c r="AW429" s="89" t="e">
        <f>ROUND(#REF!*H429,2)</f>
        <v>#REF!</v>
      </c>
      <c r="AX429" s="3" t="s">
        <v>72</v>
      </c>
      <c r="AY429" s="88" t="s">
        <v>638</v>
      </c>
    </row>
    <row r="430" spans="1:51" s="11" customFormat="1" ht="67.2" x14ac:dyDescent="0.2">
      <c r="A430" s="12"/>
      <c r="B430" s="118"/>
      <c r="C430" s="86"/>
      <c r="D430" s="132" t="s">
        <v>74</v>
      </c>
      <c r="E430" s="86"/>
      <c r="F430" s="133" t="s">
        <v>606</v>
      </c>
      <c r="G430" s="86"/>
      <c r="H430" s="120"/>
      <c r="I430" s="12"/>
      <c r="J430" s="12"/>
      <c r="K430" s="12"/>
      <c r="L430" s="12"/>
      <c r="M430" s="12"/>
      <c r="N430" s="12"/>
      <c r="O430" s="12"/>
      <c r="P430" s="12"/>
      <c r="Q430" s="12"/>
      <c r="AF430" s="3" t="s">
        <v>74</v>
      </c>
      <c r="AG430" s="3" t="s">
        <v>41</v>
      </c>
    </row>
    <row r="431" spans="1:51" s="11" customFormat="1" ht="114.9" customHeight="1" x14ac:dyDescent="0.2">
      <c r="A431" s="12"/>
      <c r="B431" s="118"/>
      <c r="C431" s="79" t="s">
        <v>639</v>
      </c>
      <c r="D431" s="79" t="s">
        <v>68</v>
      </c>
      <c r="E431" s="80" t="s">
        <v>640</v>
      </c>
      <c r="F431" s="92" t="s">
        <v>641</v>
      </c>
      <c r="G431" s="82" t="s">
        <v>595</v>
      </c>
      <c r="H431" s="131">
        <v>10</v>
      </c>
      <c r="I431" s="12"/>
      <c r="J431" s="12"/>
      <c r="K431" s="12"/>
      <c r="L431" s="12"/>
      <c r="M431" s="12"/>
      <c r="N431" s="12"/>
      <c r="O431" s="12"/>
      <c r="P431" s="12"/>
      <c r="Q431" s="12"/>
      <c r="AD431" s="88" t="s">
        <v>72</v>
      </c>
      <c r="AF431" s="88" t="s">
        <v>68</v>
      </c>
      <c r="AG431" s="88" t="s">
        <v>41</v>
      </c>
      <c r="AK431" s="3" t="s">
        <v>65</v>
      </c>
      <c r="AQ431" s="89" t="e">
        <f>IF(#REF!="základní",#REF!,0)</f>
        <v>#REF!</v>
      </c>
      <c r="AR431" s="89" t="e">
        <f>IF(#REF!="snížená",#REF!,0)</f>
        <v>#REF!</v>
      </c>
      <c r="AS431" s="89" t="e">
        <f>IF(#REF!="zákl. přenesená",#REF!,0)</f>
        <v>#REF!</v>
      </c>
      <c r="AT431" s="89" t="e">
        <f>IF(#REF!="sníž. přenesená",#REF!,0)</f>
        <v>#REF!</v>
      </c>
      <c r="AU431" s="89" t="e">
        <f>IF(#REF!="nulová",#REF!,0)</f>
        <v>#REF!</v>
      </c>
      <c r="AV431" s="3" t="s">
        <v>5</v>
      </c>
      <c r="AW431" s="89" t="e">
        <f>ROUND(#REF!*H431,2)</f>
        <v>#REF!</v>
      </c>
      <c r="AX431" s="3" t="s">
        <v>72</v>
      </c>
      <c r="AY431" s="88" t="s">
        <v>642</v>
      </c>
    </row>
    <row r="432" spans="1:51" s="11" customFormat="1" ht="76.8" x14ac:dyDescent="0.2">
      <c r="A432" s="12"/>
      <c r="B432" s="118"/>
      <c r="C432" s="86"/>
      <c r="D432" s="132" t="s">
        <v>74</v>
      </c>
      <c r="E432" s="86"/>
      <c r="F432" s="133" t="s">
        <v>643</v>
      </c>
      <c r="G432" s="86"/>
      <c r="H432" s="120"/>
      <c r="I432" s="12"/>
      <c r="J432" s="12"/>
      <c r="K432" s="12"/>
      <c r="L432" s="12"/>
      <c r="M432" s="12"/>
      <c r="N432" s="12"/>
      <c r="O432" s="12"/>
      <c r="P432" s="12"/>
      <c r="Q432" s="12"/>
      <c r="AF432" s="3" t="s">
        <v>74</v>
      </c>
      <c r="AG432" s="3" t="s">
        <v>41</v>
      </c>
    </row>
    <row r="433" spans="1:51" s="11" customFormat="1" ht="111.75" customHeight="1" x14ac:dyDescent="0.2">
      <c r="A433" s="12"/>
      <c r="B433" s="118"/>
      <c r="C433" s="79" t="s">
        <v>644</v>
      </c>
      <c r="D433" s="79" t="s">
        <v>68</v>
      </c>
      <c r="E433" s="80" t="s">
        <v>645</v>
      </c>
      <c r="F433" s="92" t="s">
        <v>646</v>
      </c>
      <c r="G433" s="82" t="s">
        <v>595</v>
      </c>
      <c r="H433" s="131">
        <v>5</v>
      </c>
      <c r="I433" s="12"/>
      <c r="J433" s="12"/>
      <c r="K433" s="12"/>
      <c r="L433" s="12"/>
      <c r="M433" s="12"/>
      <c r="N433" s="12"/>
      <c r="O433" s="12"/>
      <c r="P433" s="12"/>
      <c r="Q433" s="12"/>
      <c r="AD433" s="88" t="s">
        <v>72</v>
      </c>
      <c r="AF433" s="88" t="s">
        <v>68</v>
      </c>
      <c r="AG433" s="88" t="s">
        <v>41</v>
      </c>
      <c r="AK433" s="3" t="s">
        <v>65</v>
      </c>
      <c r="AQ433" s="89" t="e">
        <f>IF(#REF!="základní",#REF!,0)</f>
        <v>#REF!</v>
      </c>
      <c r="AR433" s="89" t="e">
        <f>IF(#REF!="snížená",#REF!,0)</f>
        <v>#REF!</v>
      </c>
      <c r="AS433" s="89" t="e">
        <f>IF(#REF!="zákl. přenesená",#REF!,0)</f>
        <v>#REF!</v>
      </c>
      <c r="AT433" s="89" t="e">
        <f>IF(#REF!="sníž. přenesená",#REF!,0)</f>
        <v>#REF!</v>
      </c>
      <c r="AU433" s="89" t="e">
        <f>IF(#REF!="nulová",#REF!,0)</f>
        <v>#REF!</v>
      </c>
      <c r="AV433" s="3" t="s">
        <v>5</v>
      </c>
      <c r="AW433" s="89" t="e">
        <f>ROUND(#REF!*H433,2)</f>
        <v>#REF!</v>
      </c>
      <c r="AX433" s="3" t="s">
        <v>72</v>
      </c>
      <c r="AY433" s="88" t="s">
        <v>647</v>
      </c>
    </row>
    <row r="434" spans="1:51" s="11" customFormat="1" ht="76.8" x14ac:dyDescent="0.2">
      <c r="A434" s="12"/>
      <c r="B434" s="118"/>
      <c r="C434" s="86"/>
      <c r="D434" s="132" t="s">
        <v>74</v>
      </c>
      <c r="E434" s="86"/>
      <c r="F434" s="133" t="s">
        <v>643</v>
      </c>
      <c r="G434" s="86"/>
      <c r="H434" s="120"/>
      <c r="I434" s="12"/>
      <c r="J434" s="12"/>
      <c r="K434" s="12"/>
      <c r="L434" s="12"/>
      <c r="M434" s="12"/>
      <c r="N434" s="12"/>
      <c r="O434" s="12"/>
      <c r="P434" s="12"/>
      <c r="Q434" s="12"/>
      <c r="AF434" s="3" t="s">
        <v>74</v>
      </c>
      <c r="AG434" s="3" t="s">
        <v>41</v>
      </c>
    </row>
    <row r="435" spans="1:51" s="11" customFormat="1" ht="111.75" customHeight="1" x14ac:dyDescent="0.2">
      <c r="A435" s="12"/>
      <c r="B435" s="118"/>
      <c r="C435" s="79" t="s">
        <v>648</v>
      </c>
      <c r="D435" s="79" t="s">
        <v>68</v>
      </c>
      <c r="E435" s="80" t="s">
        <v>649</v>
      </c>
      <c r="F435" s="92" t="s">
        <v>650</v>
      </c>
      <c r="G435" s="82" t="s">
        <v>595</v>
      </c>
      <c r="H435" s="131">
        <v>10</v>
      </c>
      <c r="I435" s="12"/>
      <c r="J435" s="12"/>
      <c r="K435" s="12"/>
      <c r="L435" s="12"/>
      <c r="M435" s="12"/>
      <c r="N435" s="12"/>
      <c r="O435" s="12"/>
      <c r="P435" s="12"/>
      <c r="Q435" s="12"/>
      <c r="AD435" s="88" t="s">
        <v>72</v>
      </c>
      <c r="AF435" s="88" t="s">
        <v>68</v>
      </c>
      <c r="AG435" s="88" t="s">
        <v>41</v>
      </c>
      <c r="AK435" s="3" t="s">
        <v>65</v>
      </c>
      <c r="AQ435" s="89" t="e">
        <f>IF(#REF!="základní",#REF!,0)</f>
        <v>#REF!</v>
      </c>
      <c r="AR435" s="89" t="e">
        <f>IF(#REF!="snížená",#REF!,0)</f>
        <v>#REF!</v>
      </c>
      <c r="AS435" s="89" t="e">
        <f>IF(#REF!="zákl. přenesená",#REF!,0)</f>
        <v>#REF!</v>
      </c>
      <c r="AT435" s="89" t="e">
        <f>IF(#REF!="sníž. přenesená",#REF!,0)</f>
        <v>#REF!</v>
      </c>
      <c r="AU435" s="89" t="e">
        <f>IF(#REF!="nulová",#REF!,0)</f>
        <v>#REF!</v>
      </c>
      <c r="AV435" s="3" t="s">
        <v>5</v>
      </c>
      <c r="AW435" s="89" t="e">
        <f>ROUND(#REF!*H435,2)</f>
        <v>#REF!</v>
      </c>
      <c r="AX435" s="3" t="s">
        <v>72</v>
      </c>
      <c r="AY435" s="88" t="s">
        <v>651</v>
      </c>
    </row>
    <row r="436" spans="1:51" s="11" customFormat="1" ht="76.8" x14ac:dyDescent="0.2">
      <c r="A436" s="12"/>
      <c r="B436" s="118"/>
      <c r="C436" s="86"/>
      <c r="D436" s="132" t="s">
        <v>74</v>
      </c>
      <c r="E436" s="86"/>
      <c r="F436" s="133" t="s">
        <v>643</v>
      </c>
      <c r="G436" s="86"/>
      <c r="H436" s="120"/>
      <c r="I436" s="12"/>
      <c r="J436" s="12"/>
      <c r="K436" s="12"/>
      <c r="L436" s="12"/>
      <c r="M436" s="12"/>
      <c r="N436" s="12"/>
      <c r="O436" s="12"/>
      <c r="P436" s="12"/>
      <c r="Q436" s="12"/>
      <c r="AF436" s="3" t="s">
        <v>74</v>
      </c>
      <c r="AG436" s="3" t="s">
        <v>41</v>
      </c>
    </row>
    <row r="437" spans="1:51" s="11" customFormat="1" ht="90" customHeight="1" x14ac:dyDescent="0.2">
      <c r="A437" s="12"/>
      <c r="B437" s="118"/>
      <c r="C437" s="79" t="s">
        <v>652</v>
      </c>
      <c r="D437" s="79" t="s">
        <v>68</v>
      </c>
      <c r="E437" s="80" t="s">
        <v>653</v>
      </c>
      <c r="F437" s="92" t="s">
        <v>654</v>
      </c>
      <c r="G437" s="82" t="s">
        <v>595</v>
      </c>
      <c r="H437" s="131">
        <v>30</v>
      </c>
      <c r="I437" s="12"/>
      <c r="J437" s="12"/>
      <c r="K437" s="12"/>
      <c r="L437" s="12"/>
      <c r="M437" s="12"/>
      <c r="N437" s="12"/>
      <c r="O437" s="12"/>
      <c r="P437" s="12"/>
      <c r="Q437" s="12"/>
      <c r="AD437" s="88" t="s">
        <v>72</v>
      </c>
      <c r="AF437" s="88" t="s">
        <v>68</v>
      </c>
      <c r="AG437" s="88" t="s">
        <v>41</v>
      </c>
      <c r="AK437" s="3" t="s">
        <v>65</v>
      </c>
      <c r="AQ437" s="89" t="e">
        <f>IF(#REF!="základní",#REF!,0)</f>
        <v>#REF!</v>
      </c>
      <c r="AR437" s="89" t="e">
        <f>IF(#REF!="snížená",#REF!,0)</f>
        <v>#REF!</v>
      </c>
      <c r="AS437" s="89" t="e">
        <f>IF(#REF!="zákl. přenesená",#REF!,0)</f>
        <v>#REF!</v>
      </c>
      <c r="AT437" s="89" t="e">
        <f>IF(#REF!="sníž. přenesená",#REF!,0)</f>
        <v>#REF!</v>
      </c>
      <c r="AU437" s="89" t="e">
        <f>IF(#REF!="nulová",#REF!,0)</f>
        <v>#REF!</v>
      </c>
      <c r="AV437" s="3" t="s">
        <v>5</v>
      </c>
      <c r="AW437" s="89" t="e">
        <f>ROUND(#REF!*H437,2)</f>
        <v>#REF!</v>
      </c>
      <c r="AX437" s="3" t="s">
        <v>72</v>
      </c>
      <c r="AY437" s="88" t="s">
        <v>655</v>
      </c>
    </row>
    <row r="438" spans="1:51" s="11" customFormat="1" ht="57.6" x14ac:dyDescent="0.2">
      <c r="A438" s="12"/>
      <c r="B438" s="118"/>
      <c r="C438" s="86"/>
      <c r="D438" s="132" t="s">
        <v>74</v>
      </c>
      <c r="E438" s="86"/>
      <c r="F438" s="133" t="s">
        <v>656</v>
      </c>
      <c r="G438" s="86"/>
      <c r="H438" s="120"/>
      <c r="I438" s="12"/>
      <c r="J438" s="12"/>
      <c r="K438" s="12"/>
      <c r="L438" s="12"/>
      <c r="M438" s="12"/>
      <c r="N438" s="12"/>
      <c r="O438" s="12"/>
      <c r="P438" s="12"/>
      <c r="Q438" s="12"/>
      <c r="AF438" s="3" t="s">
        <v>74</v>
      </c>
      <c r="AG438" s="3" t="s">
        <v>41</v>
      </c>
    </row>
    <row r="439" spans="1:51" s="11" customFormat="1" ht="90" customHeight="1" x14ac:dyDescent="0.2">
      <c r="A439" s="12"/>
      <c r="B439" s="118"/>
      <c r="C439" s="79" t="s">
        <v>657</v>
      </c>
      <c r="D439" s="79" t="s">
        <v>68</v>
      </c>
      <c r="E439" s="80" t="s">
        <v>658</v>
      </c>
      <c r="F439" s="92" t="s">
        <v>659</v>
      </c>
      <c r="G439" s="82" t="s">
        <v>595</v>
      </c>
      <c r="H439" s="131">
        <v>10</v>
      </c>
      <c r="I439" s="12"/>
      <c r="J439" s="12"/>
      <c r="K439" s="12"/>
      <c r="L439" s="12"/>
      <c r="M439" s="12"/>
      <c r="N439" s="12"/>
      <c r="O439" s="12"/>
      <c r="P439" s="12"/>
      <c r="Q439" s="12"/>
      <c r="AD439" s="88" t="s">
        <v>72</v>
      </c>
      <c r="AF439" s="88" t="s">
        <v>68</v>
      </c>
      <c r="AG439" s="88" t="s">
        <v>41</v>
      </c>
      <c r="AK439" s="3" t="s">
        <v>65</v>
      </c>
      <c r="AQ439" s="89" t="e">
        <f>IF(#REF!="základní",#REF!,0)</f>
        <v>#REF!</v>
      </c>
      <c r="AR439" s="89" t="e">
        <f>IF(#REF!="snížená",#REF!,0)</f>
        <v>#REF!</v>
      </c>
      <c r="AS439" s="89" t="e">
        <f>IF(#REF!="zákl. přenesená",#REF!,0)</f>
        <v>#REF!</v>
      </c>
      <c r="AT439" s="89" t="e">
        <f>IF(#REF!="sníž. přenesená",#REF!,0)</f>
        <v>#REF!</v>
      </c>
      <c r="AU439" s="89" t="e">
        <f>IF(#REF!="nulová",#REF!,0)</f>
        <v>#REF!</v>
      </c>
      <c r="AV439" s="3" t="s">
        <v>5</v>
      </c>
      <c r="AW439" s="89" t="e">
        <f>ROUND(#REF!*H439,2)</f>
        <v>#REF!</v>
      </c>
      <c r="AX439" s="3" t="s">
        <v>72</v>
      </c>
      <c r="AY439" s="88" t="s">
        <v>660</v>
      </c>
    </row>
    <row r="440" spans="1:51" s="11" customFormat="1" ht="57.6" x14ac:dyDescent="0.2">
      <c r="A440" s="12"/>
      <c r="B440" s="118"/>
      <c r="C440" s="86"/>
      <c r="D440" s="132" t="s">
        <v>74</v>
      </c>
      <c r="E440" s="86"/>
      <c r="F440" s="133" t="s">
        <v>656</v>
      </c>
      <c r="G440" s="86"/>
      <c r="H440" s="120"/>
      <c r="I440" s="12"/>
      <c r="J440" s="12"/>
      <c r="K440" s="12"/>
      <c r="L440" s="12"/>
      <c r="M440" s="12"/>
      <c r="N440" s="12"/>
      <c r="O440" s="12"/>
      <c r="P440" s="12"/>
      <c r="Q440" s="12"/>
      <c r="AF440" s="3" t="s">
        <v>74</v>
      </c>
      <c r="AG440" s="3" t="s">
        <v>41</v>
      </c>
    </row>
    <row r="441" spans="1:51" s="11" customFormat="1" ht="90" customHeight="1" x14ac:dyDescent="0.2">
      <c r="A441" s="12"/>
      <c r="B441" s="118"/>
      <c r="C441" s="79" t="s">
        <v>661</v>
      </c>
      <c r="D441" s="79" t="s">
        <v>68</v>
      </c>
      <c r="E441" s="80" t="s">
        <v>662</v>
      </c>
      <c r="F441" s="92" t="s">
        <v>663</v>
      </c>
      <c r="G441" s="82" t="s">
        <v>595</v>
      </c>
      <c r="H441" s="131">
        <v>100</v>
      </c>
      <c r="I441" s="12"/>
      <c r="J441" s="12"/>
      <c r="K441" s="12"/>
      <c r="L441" s="12"/>
      <c r="M441" s="12"/>
      <c r="N441" s="12"/>
      <c r="O441" s="12"/>
      <c r="P441" s="12"/>
      <c r="Q441" s="12"/>
      <c r="AD441" s="88" t="s">
        <v>72</v>
      </c>
      <c r="AF441" s="88" t="s">
        <v>68</v>
      </c>
      <c r="AG441" s="88" t="s">
        <v>41</v>
      </c>
      <c r="AK441" s="3" t="s">
        <v>65</v>
      </c>
      <c r="AQ441" s="89" t="e">
        <f>IF(#REF!="základní",#REF!,0)</f>
        <v>#REF!</v>
      </c>
      <c r="AR441" s="89" t="e">
        <f>IF(#REF!="snížená",#REF!,0)</f>
        <v>#REF!</v>
      </c>
      <c r="AS441" s="89" t="e">
        <f>IF(#REF!="zákl. přenesená",#REF!,0)</f>
        <v>#REF!</v>
      </c>
      <c r="AT441" s="89" t="e">
        <f>IF(#REF!="sníž. přenesená",#REF!,0)</f>
        <v>#REF!</v>
      </c>
      <c r="AU441" s="89" t="e">
        <f>IF(#REF!="nulová",#REF!,0)</f>
        <v>#REF!</v>
      </c>
      <c r="AV441" s="3" t="s">
        <v>5</v>
      </c>
      <c r="AW441" s="89" t="e">
        <f>ROUND(#REF!*H441,2)</f>
        <v>#REF!</v>
      </c>
      <c r="AX441" s="3" t="s">
        <v>72</v>
      </c>
      <c r="AY441" s="88" t="s">
        <v>664</v>
      </c>
    </row>
    <row r="442" spans="1:51" s="11" customFormat="1" ht="57.6" x14ac:dyDescent="0.2">
      <c r="A442" s="12"/>
      <c r="B442" s="118"/>
      <c r="C442" s="86"/>
      <c r="D442" s="132" t="s">
        <v>74</v>
      </c>
      <c r="E442" s="86"/>
      <c r="F442" s="133" t="s">
        <v>656</v>
      </c>
      <c r="G442" s="86"/>
      <c r="H442" s="120"/>
      <c r="I442" s="12"/>
      <c r="J442" s="12"/>
      <c r="K442" s="12"/>
      <c r="L442" s="12"/>
      <c r="M442" s="12"/>
      <c r="N442" s="12"/>
      <c r="O442" s="12"/>
      <c r="P442" s="12"/>
      <c r="Q442" s="12"/>
      <c r="AF442" s="3" t="s">
        <v>74</v>
      </c>
      <c r="AG442" s="3" t="s">
        <v>41</v>
      </c>
    </row>
    <row r="443" spans="1:51" s="11" customFormat="1" ht="90" customHeight="1" x14ac:dyDescent="0.2">
      <c r="A443" s="12"/>
      <c r="B443" s="118"/>
      <c r="C443" s="79" t="s">
        <v>665</v>
      </c>
      <c r="D443" s="79" t="s">
        <v>68</v>
      </c>
      <c r="E443" s="80" t="s">
        <v>666</v>
      </c>
      <c r="F443" s="92" t="s">
        <v>667</v>
      </c>
      <c r="G443" s="82" t="s">
        <v>80</v>
      </c>
      <c r="H443" s="131">
        <v>1500</v>
      </c>
      <c r="I443" s="12"/>
      <c r="J443" s="12"/>
      <c r="K443" s="12"/>
      <c r="L443" s="12"/>
      <c r="M443" s="12"/>
      <c r="N443" s="12"/>
      <c r="O443" s="12"/>
      <c r="P443" s="12"/>
      <c r="Q443" s="12"/>
      <c r="AD443" s="88" t="s">
        <v>72</v>
      </c>
      <c r="AF443" s="88" t="s">
        <v>68</v>
      </c>
      <c r="AG443" s="88" t="s">
        <v>41</v>
      </c>
      <c r="AK443" s="3" t="s">
        <v>65</v>
      </c>
      <c r="AQ443" s="89" t="e">
        <f>IF(#REF!="základní",#REF!,0)</f>
        <v>#REF!</v>
      </c>
      <c r="AR443" s="89" t="e">
        <f>IF(#REF!="snížená",#REF!,0)</f>
        <v>#REF!</v>
      </c>
      <c r="AS443" s="89" t="e">
        <f>IF(#REF!="zákl. přenesená",#REF!,0)</f>
        <v>#REF!</v>
      </c>
      <c r="AT443" s="89" t="e">
        <f>IF(#REF!="sníž. přenesená",#REF!,0)</f>
        <v>#REF!</v>
      </c>
      <c r="AU443" s="89" t="e">
        <f>IF(#REF!="nulová",#REF!,0)</f>
        <v>#REF!</v>
      </c>
      <c r="AV443" s="3" t="s">
        <v>5</v>
      </c>
      <c r="AW443" s="89" t="e">
        <f>ROUND(#REF!*H443,2)</f>
        <v>#REF!</v>
      </c>
      <c r="AX443" s="3" t="s">
        <v>72</v>
      </c>
      <c r="AY443" s="88" t="s">
        <v>668</v>
      </c>
    </row>
    <row r="444" spans="1:51" s="11" customFormat="1" ht="48" x14ac:dyDescent="0.2">
      <c r="A444" s="12"/>
      <c r="B444" s="118"/>
      <c r="C444" s="86"/>
      <c r="D444" s="132" t="s">
        <v>74</v>
      </c>
      <c r="E444" s="86"/>
      <c r="F444" s="133" t="s">
        <v>669</v>
      </c>
      <c r="G444" s="86"/>
      <c r="H444" s="120"/>
      <c r="I444" s="12"/>
      <c r="J444" s="12"/>
      <c r="K444" s="12"/>
      <c r="L444" s="12"/>
      <c r="M444" s="12"/>
      <c r="N444" s="12"/>
      <c r="O444" s="12"/>
      <c r="P444" s="12"/>
      <c r="Q444" s="12"/>
      <c r="AF444" s="3" t="s">
        <v>74</v>
      </c>
      <c r="AG444" s="3" t="s">
        <v>41</v>
      </c>
    </row>
    <row r="445" spans="1:51" s="11" customFormat="1" ht="19.2" x14ac:dyDescent="0.2">
      <c r="A445" s="12"/>
      <c r="B445" s="118"/>
      <c r="C445" s="86"/>
      <c r="D445" s="132" t="s">
        <v>76</v>
      </c>
      <c r="E445" s="86"/>
      <c r="F445" s="133" t="s">
        <v>407</v>
      </c>
      <c r="G445" s="86"/>
      <c r="H445" s="120"/>
      <c r="I445" s="12"/>
      <c r="J445" s="12"/>
      <c r="K445" s="12"/>
      <c r="L445" s="12"/>
      <c r="M445" s="12"/>
      <c r="N445" s="12"/>
      <c r="O445" s="12"/>
      <c r="P445" s="12"/>
      <c r="Q445" s="12"/>
      <c r="AF445" s="3" t="s">
        <v>76</v>
      </c>
      <c r="AG445" s="3" t="s">
        <v>41</v>
      </c>
    </row>
    <row r="446" spans="1:51" s="11" customFormat="1" ht="90" customHeight="1" x14ac:dyDescent="0.2">
      <c r="A446" s="12"/>
      <c r="B446" s="118"/>
      <c r="C446" s="79" t="s">
        <v>670</v>
      </c>
      <c r="D446" s="79" t="s">
        <v>68</v>
      </c>
      <c r="E446" s="80" t="s">
        <v>671</v>
      </c>
      <c r="F446" s="92" t="s">
        <v>672</v>
      </c>
      <c r="G446" s="82" t="s">
        <v>80</v>
      </c>
      <c r="H446" s="131">
        <v>1500</v>
      </c>
      <c r="I446" s="12"/>
      <c r="J446" s="12"/>
      <c r="K446" s="12"/>
      <c r="L446" s="12"/>
      <c r="M446" s="12"/>
      <c r="N446" s="12"/>
      <c r="O446" s="12"/>
      <c r="P446" s="12"/>
      <c r="Q446" s="12"/>
      <c r="AD446" s="88" t="s">
        <v>72</v>
      </c>
      <c r="AF446" s="88" t="s">
        <v>68</v>
      </c>
      <c r="AG446" s="88" t="s">
        <v>41</v>
      </c>
      <c r="AK446" s="3" t="s">
        <v>65</v>
      </c>
      <c r="AQ446" s="89" t="e">
        <f>IF(#REF!="základní",#REF!,0)</f>
        <v>#REF!</v>
      </c>
      <c r="AR446" s="89" t="e">
        <f>IF(#REF!="snížená",#REF!,0)</f>
        <v>#REF!</v>
      </c>
      <c r="AS446" s="89" t="e">
        <f>IF(#REF!="zákl. přenesená",#REF!,0)</f>
        <v>#REF!</v>
      </c>
      <c r="AT446" s="89" t="e">
        <f>IF(#REF!="sníž. přenesená",#REF!,0)</f>
        <v>#REF!</v>
      </c>
      <c r="AU446" s="89" t="e">
        <f>IF(#REF!="nulová",#REF!,0)</f>
        <v>#REF!</v>
      </c>
      <c r="AV446" s="3" t="s">
        <v>5</v>
      </c>
      <c r="AW446" s="89" t="e">
        <f>ROUND(#REF!*H446,2)</f>
        <v>#REF!</v>
      </c>
      <c r="AX446" s="3" t="s">
        <v>72</v>
      </c>
      <c r="AY446" s="88" t="s">
        <v>673</v>
      </c>
    </row>
    <row r="447" spans="1:51" s="11" customFormat="1" ht="48" x14ac:dyDescent="0.2">
      <c r="A447" s="12"/>
      <c r="B447" s="118"/>
      <c r="C447" s="86"/>
      <c r="D447" s="132" t="s">
        <v>74</v>
      </c>
      <c r="E447" s="86"/>
      <c r="F447" s="133" t="s">
        <v>669</v>
      </c>
      <c r="G447" s="86"/>
      <c r="H447" s="120"/>
      <c r="I447" s="12"/>
      <c r="J447" s="12"/>
      <c r="K447" s="12"/>
      <c r="L447" s="12"/>
      <c r="M447" s="12"/>
      <c r="N447" s="12"/>
      <c r="O447" s="12"/>
      <c r="P447" s="12"/>
      <c r="Q447" s="12"/>
      <c r="AF447" s="3" t="s">
        <v>74</v>
      </c>
      <c r="AG447" s="3" t="s">
        <v>41</v>
      </c>
    </row>
    <row r="448" spans="1:51" s="11" customFormat="1" ht="19.2" x14ac:dyDescent="0.2">
      <c r="A448" s="12"/>
      <c r="B448" s="118"/>
      <c r="C448" s="86"/>
      <c r="D448" s="132" t="s">
        <v>76</v>
      </c>
      <c r="E448" s="86"/>
      <c r="F448" s="133" t="s">
        <v>407</v>
      </c>
      <c r="G448" s="86"/>
      <c r="H448" s="120"/>
      <c r="I448" s="12"/>
      <c r="J448" s="12"/>
      <c r="K448" s="12"/>
      <c r="L448" s="12"/>
      <c r="M448" s="12"/>
      <c r="N448" s="12"/>
      <c r="O448" s="12"/>
      <c r="P448" s="12"/>
      <c r="Q448" s="12"/>
      <c r="AF448" s="3" t="s">
        <v>76</v>
      </c>
      <c r="AG448" s="3" t="s">
        <v>41</v>
      </c>
    </row>
    <row r="449" spans="1:51" s="11" customFormat="1" ht="101.25" customHeight="1" x14ac:dyDescent="0.2">
      <c r="A449" s="12"/>
      <c r="B449" s="118"/>
      <c r="C449" s="79" t="s">
        <v>674</v>
      </c>
      <c r="D449" s="79" t="s">
        <v>68</v>
      </c>
      <c r="E449" s="80" t="s">
        <v>675</v>
      </c>
      <c r="F449" s="92" t="s">
        <v>676</v>
      </c>
      <c r="G449" s="82" t="s">
        <v>80</v>
      </c>
      <c r="H449" s="131">
        <v>3000</v>
      </c>
      <c r="I449" s="12"/>
      <c r="J449" s="12"/>
      <c r="K449" s="12"/>
      <c r="L449" s="12"/>
      <c r="M449" s="12"/>
      <c r="N449" s="12"/>
      <c r="O449" s="12"/>
      <c r="P449" s="12"/>
      <c r="Q449" s="12"/>
      <c r="AD449" s="88" t="s">
        <v>72</v>
      </c>
      <c r="AF449" s="88" t="s">
        <v>68</v>
      </c>
      <c r="AG449" s="88" t="s">
        <v>41</v>
      </c>
      <c r="AK449" s="3" t="s">
        <v>65</v>
      </c>
      <c r="AQ449" s="89" t="e">
        <f>IF(#REF!="základní",#REF!,0)</f>
        <v>#REF!</v>
      </c>
      <c r="AR449" s="89" t="e">
        <f>IF(#REF!="snížená",#REF!,0)</f>
        <v>#REF!</v>
      </c>
      <c r="AS449" s="89" t="e">
        <f>IF(#REF!="zákl. přenesená",#REF!,0)</f>
        <v>#REF!</v>
      </c>
      <c r="AT449" s="89" t="e">
        <f>IF(#REF!="sníž. přenesená",#REF!,0)</f>
        <v>#REF!</v>
      </c>
      <c r="AU449" s="89" t="e">
        <f>IF(#REF!="nulová",#REF!,0)</f>
        <v>#REF!</v>
      </c>
      <c r="AV449" s="3" t="s">
        <v>5</v>
      </c>
      <c r="AW449" s="89" t="e">
        <f>ROUND(#REF!*H449,2)</f>
        <v>#REF!</v>
      </c>
      <c r="AX449" s="3" t="s">
        <v>72</v>
      </c>
      <c r="AY449" s="88" t="s">
        <v>677</v>
      </c>
    </row>
    <row r="450" spans="1:51" s="11" customFormat="1" ht="48" x14ac:dyDescent="0.2">
      <c r="A450" s="12"/>
      <c r="B450" s="118"/>
      <c r="C450" s="86"/>
      <c r="D450" s="132" t="s">
        <v>74</v>
      </c>
      <c r="E450" s="86"/>
      <c r="F450" s="133" t="s">
        <v>669</v>
      </c>
      <c r="G450" s="86"/>
      <c r="H450" s="120"/>
      <c r="I450" s="12"/>
      <c r="J450" s="12"/>
      <c r="K450" s="12"/>
      <c r="L450" s="12"/>
      <c r="M450" s="12"/>
      <c r="N450" s="12"/>
      <c r="O450" s="12"/>
      <c r="P450" s="12"/>
      <c r="Q450" s="12"/>
      <c r="AF450" s="3" t="s">
        <v>74</v>
      </c>
      <c r="AG450" s="3" t="s">
        <v>41</v>
      </c>
    </row>
    <row r="451" spans="1:51" s="11" customFormat="1" ht="19.2" x14ac:dyDescent="0.2">
      <c r="A451" s="12"/>
      <c r="B451" s="118"/>
      <c r="C451" s="86"/>
      <c r="D451" s="132" t="s">
        <v>76</v>
      </c>
      <c r="E451" s="86"/>
      <c r="F451" s="133" t="s">
        <v>407</v>
      </c>
      <c r="G451" s="86"/>
      <c r="H451" s="120"/>
      <c r="I451" s="12"/>
      <c r="J451" s="12"/>
      <c r="K451" s="12"/>
      <c r="L451" s="12"/>
      <c r="M451" s="12"/>
      <c r="N451" s="12"/>
      <c r="O451" s="12"/>
      <c r="P451" s="12"/>
      <c r="Q451" s="12"/>
      <c r="AF451" s="3" t="s">
        <v>76</v>
      </c>
      <c r="AG451" s="3" t="s">
        <v>41</v>
      </c>
    </row>
    <row r="452" spans="1:51" s="11" customFormat="1" ht="90" customHeight="1" x14ac:dyDescent="0.2">
      <c r="A452" s="12"/>
      <c r="B452" s="118"/>
      <c r="C452" s="79" t="s">
        <v>678</v>
      </c>
      <c r="D452" s="79" t="s">
        <v>68</v>
      </c>
      <c r="E452" s="80" t="s">
        <v>679</v>
      </c>
      <c r="F452" s="92" t="s">
        <v>680</v>
      </c>
      <c r="G452" s="82" t="s">
        <v>80</v>
      </c>
      <c r="H452" s="131">
        <v>38000</v>
      </c>
      <c r="I452" s="12"/>
      <c r="J452" s="12"/>
      <c r="K452" s="12"/>
      <c r="L452" s="12"/>
      <c r="M452" s="12"/>
      <c r="N452" s="12"/>
      <c r="O452" s="12"/>
      <c r="P452" s="12"/>
      <c r="Q452" s="12"/>
      <c r="AD452" s="88" t="s">
        <v>72</v>
      </c>
      <c r="AF452" s="88" t="s">
        <v>68</v>
      </c>
      <c r="AG452" s="88" t="s">
        <v>41</v>
      </c>
      <c r="AK452" s="3" t="s">
        <v>65</v>
      </c>
      <c r="AQ452" s="89" t="e">
        <f>IF(#REF!="základní",#REF!,0)</f>
        <v>#REF!</v>
      </c>
      <c r="AR452" s="89" t="e">
        <f>IF(#REF!="snížená",#REF!,0)</f>
        <v>#REF!</v>
      </c>
      <c r="AS452" s="89" t="e">
        <f>IF(#REF!="zákl. přenesená",#REF!,0)</f>
        <v>#REF!</v>
      </c>
      <c r="AT452" s="89" t="e">
        <f>IF(#REF!="sníž. přenesená",#REF!,0)</f>
        <v>#REF!</v>
      </c>
      <c r="AU452" s="89" t="e">
        <f>IF(#REF!="nulová",#REF!,0)</f>
        <v>#REF!</v>
      </c>
      <c r="AV452" s="3" t="s">
        <v>5</v>
      </c>
      <c r="AW452" s="89" t="e">
        <f>ROUND(#REF!*H452,2)</f>
        <v>#REF!</v>
      </c>
      <c r="AX452" s="3" t="s">
        <v>72</v>
      </c>
      <c r="AY452" s="88" t="s">
        <v>681</v>
      </c>
    </row>
    <row r="453" spans="1:51" s="11" customFormat="1" ht="48" x14ac:dyDescent="0.2">
      <c r="A453" s="12"/>
      <c r="B453" s="118"/>
      <c r="C453" s="86"/>
      <c r="D453" s="132" t="s">
        <v>74</v>
      </c>
      <c r="E453" s="86"/>
      <c r="F453" s="133" t="s">
        <v>669</v>
      </c>
      <c r="G453" s="86"/>
      <c r="H453" s="120"/>
      <c r="I453" s="12"/>
      <c r="J453" s="12"/>
      <c r="K453" s="12"/>
      <c r="L453" s="12"/>
      <c r="M453" s="12"/>
      <c r="N453" s="12"/>
      <c r="O453" s="12"/>
      <c r="P453" s="12"/>
      <c r="Q453" s="12"/>
      <c r="AF453" s="3" t="s">
        <v>74</v>
      </c>
      <c r="AG453" s="3" t="s">
        <v>41</v>
      </c>
    </row>
    <row r="454" spans="1:51" s="11" customFormat="1" ht="19.2" x14ac:dyDescent="0.2">
      <c r="A454" s="12"/>
      <c r="B454" s="118"/>
      <c r="C454" s="86"/>
      <c r="D454" s="132" t="s">
        <v>76</v>
      </c>
      <c r="E454" s="86"/>
      <c r="F454" s="133" t="s">
        <v>407</v>
      </c>
      <c r="G454" s="86"/>
      <c r="H454" s="120"/>
      <c r="I454" s="12"/>
      <c r="J454" s="12"/>
      <c r="K454" s="12"/>
      <c r="L454" s="12"/>
      <c r="M454" s="12"/>
      <c r="N454" s="12"/>
      <c r="O454" s="12"/>
      <c r="P454" s="12"/>
      <c r="Q454" s="12"/>
      <c r="AF454" s="3" t="s">
        <v>76</v>
      </c>
      <c r="AG454" s="3" t="s">
        <v>41</v>
      </c>
    </row>
    <row r="455" spans="1:51" s="11" customFormat="1" ht="90" customHeight="1" x14ac:dyDescent="0.2">
      <c r="A455" s="12"/>
      <c r="B455" s="118"/>
      <c r="C455" s="79" t="s">
        <v>682</v>
      </c>
      <c r="D455" s="79" t="s">
        <v>68</v>
      </c>
      <c r="E455" s="80" t="s">
        <v>683</v>
      </c>
      <c r="F455" s="92" t="s">
        <v>684</v>
      </c>
      <c r="G455" s="82" t="s">
        <v>80</v>
      </c>
      <c r="H455" s="131">
        <v>38000</v>
      </c>
      <c r="I455" s="12"/>
      <c r="J455" s="12"/>
      <c r="K455" s="12"/>
      <c r="L455" s="12"/>
      <c r="M455" s="12"/>
      <c r="N455" s="12"/>
      <c r="O455" s="12"/>
      <c r="P455" s="12"/>
      <c r="Q455" s="12"/>
      <c r="AD455" s="88" t="s">
        <v>72</v>
      </c>
      <c r="AF455" s="88" t="s">
        <v>68</v>
      </c>
      <c r="AG455" s="88" t="s">
        <v>41</v>
      </c>
      <c r="AK455" s="3" t="s">
        <v>65</v>
      </c>
      <c r="AQ455" s="89" t="e">
        <f>IF(#REF!="základní",#REF!,0)</f>
        <v>#REF!</v>
      </c>
      <c r="AR455" s="89" t="e">
        <f>IF(#REF!="snížená",#REF!,0)</f>
        <v>#REF!</v>
      </c>
      <c r="AS455" s="89" t="e">
        <f>IF(#REF!="zákl. přenesená",#REF!,0)</f>
        <v>#REF!</v>
      </c>
      <c r="AT455" s="89" t="e">
        <f>IF(#REF!="sníž. přenesená",#REF!,0)</f>
        <v>#REF!</v>
      </c>
      <c r="AU455" s="89" t="e">
        <f>IF(#REF!="nulová",#REF!,0)</f>
        <v>#REF!</v>
      </c>
      <c r="AV455" s="3" t="s">
        <v>5</v>
      </c>
      <c r="AW455" s="89" t="e">
        <f>ROUND(#REF!*H455,2)</f>
        <v>#REF!</v>
      </c>
      <c r="AX455" s="3" t="s">
        <v>72</v>
      </c>
      <c r="AY455" s="88" t="s">
        <v>685</v>
      </c>
    </row>
    <row r="456" spans="1:51" s="11" customFormat="1" ht="48" x14ac:dyDescent="0.2">
      <c r="A456" s="12"/>
      <c r="B456" s="118"/>
      <c r="C456" s="86"/>
      <c r="D456" s="132" t="s">
        <v>74</v>
      </c>
      <c r="E456" s="86"/>
      <c r="F456" s="133" t="s">
        <v>669</v>
      </c>
      <c r="G456" s="86"/>
      <c r="H456" s="120"/>
      <c r="I456" s="12"/>
      <c r="J456" s="12"/>
      <c r="K456" s="12"/>
      <c r="L456" s="12"/>
      <c r="M456" s="12"/>
      <c r="N456" s="12"/>
      <c r="O456" s="12"/>
      <c r="P456" s="12"/>
      <c r="Q456" s="12"/>
      <c r="AF456" s="3" t="s">
        <v>74</v>
      </c>
      <c r="AG456" s="3" t="s">
        <v>41</v>
      </c>
    </row>
    <row r="457" spans="1:51" s="11" customFormat="1" ht="19.2" x14ac:dyDescent="0.2">
      <c r="A457" s="12"/>
      <c r="B457" s="118"/>
      <c r="C457" s="86"/>
      <c r="D457" s="132" t="s">
        <v>76</v>
      </c>
      <c r="E457" s="86"/>
      <c r="F457" s="133" t="s">
        <v>407</v>
      </c>
      <c r="G457" s="86"/>
      <c r="H457" s="120"/>
      <c r="I457" s="12"/>
      <c r="J457" s="12"/>
      <c r="K457" s="12"/>
      <c r="L457" s="12"/>
      <c r="M457" s="12"/>
      <c r="N457" s="12"/>
      <c r="O457" s="12"/>
      <c r="P457" s="12"/>
      <c r="Q457" s="12"/>
      <c r="AF457" s="3" t="s">
        <v>76</v>
      </c>
      <c r="AG457" s="3" t="s">
        <v>41</v>
      </c>
    </row>
    <row r="458" spans="1:51" s="11" customFormat="1" ht="66.75" customHeight="1" x14ac:dyDescent="0.2">
      <c r="A458" s="12"/>
      <c r="B458" s="118"/>
      <c r="C458" s="79" t="s">
        <v>686</v>
      </c>
      <c r="D458" s="79" t="s">
        <v>68</v>
      </c>
      <c r="E458" s="80" t="s">
        <v>687</v>
      </c>
      <c r="F458" s="92" t="s">
        <v>688</v>
      </c>
      <c r="G458" s="82" t="s">
        <v>80</v>
      </c>
      <c r="H458" s="131">
        <v>500</v>
      </c>
      <c r="I458" s="12"/>
      <c r="J458" s="12"/>
      <c r="K458" s="12"/>
      <c r="L458" s="12"/>
      <c r="M458" s="12"/>
      <c r="N458" s="12"/>
      <c r="O458" s="12"/>
      <c r="P458" s="12"/>
      <c r="Q458" s="12"/>
      <c r="AD458" s="88" t="s">
        <v>72</v>
      </c>
      <c r="AF458" s="88" t="s">
        <v>68</v>
      </c>
      <c r="AG458" s="88" t="s">
        <v>41</v>
      </c>
      <c r="AK458" s="3" t="s">
        <v>65</v>
      </c>
      <c r="AQ458" s="89" t="e">
        <f>IF(#REF!="základní",#REF!,0)</f>
        <v>#REF!</v>
      </c>
      <c r="AR458" s="89" t="e">
        <f>IF(#REF!="snížená",#REF!,0)</f>
        <v>#REF!</v>
      </c>
      <c r="AS458" s="89" t="e">
        <f>IF(#REF!="zákl. přenesená",#REF!,0)</f>
        <v>#REF!</v>
      </c>
      <c r="AT458" s="89" t="e">
        <f>IF(#REF!="sníž. přenesená",#REF!,0)</f>
        <v>#REF!</v>
      </c>
      <c r="AU458" s="89" t="e">
        <f>IF(#REF!="nulová",#REF!,0)</f>
        <v>#REF!</v>
      </c>
      <c r="AV458" s="3" t="s">
        <v>5</v>
      </c>
      <c r="AW458" s="89" t="e">
        <f>ROUND(#REF!*H458,2)</f>
        <v>#REF!</v>
      </c>
      <c r="AX458" s="3" t="s">
        <v>72</v>
      </c>
      <c r="AY458" s="88" t="s">
        <v>689</v>
      </c>
    </row>
    <row r="459" spans="1:51" s="11" customFormat="1" ht="38.4" x14ac:dyDescent="0.2">
      <c r="A459" s="12"/>
      <c r="B459" s="118"/>
      <c r="C459" s="86"/>
      <c r="D459" s="132" t="s">
        <v>74</v>
      </c>
      <c r="E459" s="86"/>
      <c r="F459" s="133" t="s">
        <v>690</v>
      </c>
      <c r="G459" s="86"/>
      <c r="H459" s="120"/>
      <c r="I459" s="12"/>
      <c r="J459" s="12"/>
      <c r="K459" s="12"/>
      <c r="L459" s="12"/>
      <c r="M459" s="12"/>
      <c r="N459" s="12"/>
      <c r="O459" s="12"/>
      <c r="P459" s="12"/>
      <c r="Q459" s="12"/>
      <c r="AF459" s="3" t="s">
        <v>74</v>
      </c>
      <c r="AG459" s="3" t="s">
        <v>41</v>
      </c>
    </row>
    <row r="460" spans="1:51" s="11" customFormat="1" ht="19.2" x14ac:dyDescent="0.2">
      <c r="A460" s="12"/>
      <c r="B460" s="118"/>
      <c r="C460" s="86"/>
      <c r="D460" s="132" t="s">
        <v>76</v>
      </c>
      <c r="E460" s="86"/>
      <c r="F460" s="133" t="s">
        <v>407</v>
      </c>
      <c r="G460" s="86"/>
      <c r="H460" s="120"/>
      <c r="I460" s="12"/>
      <c r="J460" s="12"/>
      <c r="K460" s="12"/>
      <c r="L460" s="12"/>
      <c r="M460" s="12"/>
      <c r="N460" s="12"/>
      <c r="O460" s="12"/>
      <c r="P460" s="12"/>
      <c r="Q460" s="12"/>
      <c r="AF460" s="3" t="s">
        <v>76</v>
      </c>
      <c r="AG460" s="3" t="s">
        <v>41</v>
      </c>
    </row>
    <row r="461" spans="1:51" s="11" customFormat="1" ht="66.75" customHeight="1" x14ac:dyDescent="0.2">
      <c r="A461" s="12"/>
      <c r="B461" s="118"/>
      <c r="C461" s="79" t="s">
        <v>691</v>
      </c>
      <c r="D461" s="79" t="s">
        <v>68</v>
      </c>
      <c r="E461" s="80" t="s">
        <v>692</v>
      </c>
      <c r="F461" s="92" t="s">
        <v>693</v>
      </c>
      <c r="G461" s="82" t="s">
        <v>80</v>
      </c>
      <c r="H461" s="131">
        <v>500</v>
      </c>
      <c r="I461" s="12"/>
      <c r="J461" s="12"/>
      <c r="K461" s="12"/>
      <c r="L461" s="12"/>
      <c r="M461" s="12"/>
      <c r="N461" s="12"/>
      <c r="O461" s="12"/>
      <c r="P461" s="12"/>
      <c r="Q461" s="12"/>
      <c r="AD461" s="88" t="s">
        <v>72</v>
      </c>
      <c r="AF461" s="88" t="s">
        <v>68</v>
      </c>
      <c r="AG461" s="88" t="s">
        <v>41</v>
      </c>
      <c r="AK461" s="3" t="s">
        <v>65</v>
      </c>
      <c r="AQ461" s="89" t="e">
        <f>IF(#REF!="základní",#REF!,0)</f>
        <v>#REF!</v>
      </c>
      <c r="AR461" s="89" t="e">
        <f>IF(#REF!="snížená",#REF!,0)</f>
        <v>#REF!</v>
      </c>
      <c r="AS461" s="89" t="e">
        <f>IF(#REF!="zákl. přenesená",#REF!,0)</f>
        <v>#REF!</v>
      </c>
      <c r="AT461" s="89" t="e">
        <f>IF(#REF!="sníž. přenesená",#REF!,0)</f>
        <v>#REF!</v>
      </c>
      <c r="AU461" s="89" t="e">
        <f>IF(#REF!="nulová",#REF!,0)</f>
        <v>#REF!</v>
      </c>
      <c r="AV461" s="3" t="s">
        <v>5</v>
      </c>
      <c r="AW461" s="89" t="e">
        <f>ROUND(#REF!*H461,2)</f>
        <v>#REF!</v>
      </c>
      <c r="AX461" s="3" t="s">
        <v>72</v>
      </c>
      <c r="AY461" s="88" t="s">
        <v>694</v>
      </c>
    </row>
    <row r="462" spans="1:51" s="11" customFormat="1" ht="38.4" x14ac:dyDescent="0.2">
      <c r="A462" s="12"/>
      <c r="B462" s="118"/>
      <c r="C462" s="86"/>
      <c r="D462" s="132" t="s">
        <v>74</v>
      </c>
      <c r="E462" s="86"/>
      <c r="F462" s="133" t="s">
        <v>690</v>
      </c>
      <c r="G462" s="86"/>
      <c r="H462" s="120"/>
      <c r="I462" s="12"/>
      <c r="J462" s="12"/>
      <c r="K462" s="12"/>
      <c r="L462" s="12"/>
      <c r="M462" s="12"/>
      <c r="N462" s="12"/>
      <c r="O462" s="12"/>
      <c r="P462" s="12"/>
      <c r="Q462" s="12"/>
      <c r="AF462" s="3" t="s">
        <v>74</v>
      </c>
      <c r="AG462" s="3" t="s">
        <v>41</v>
      </c>
    </row>
    <row r="463" spans="1:51" s="11" customFormat="1" ht="19.2" x14ac:dyDescent="0.2">
      <c r="A463" s="12"/>
      <c r="B463" s="118"/>
      <c r="C463" s="86"/>
      <c r="D463" s="132" t="s">
        <v>76</v>
      </c>
      <c r="E463" s="86"/>
      <c r="F463" s="133" t="s">
        <v>407</v>
      </c>
      <c r="G463" s="86"/>
      <c r="H463" s="120"/>
      <c r="I463" s="12"/>
      <c r="J463" s="12"/>
      <c r="K463" s="12"/>
      <c r="L463" s="12"/>
      <c r="M463" s="12"/>
      <c r="N463" s="12"/>
      <c r="O463" s="12"/>
      <c r="P463" s="12"/>
      <c r="Q463" s="12"/>
      <c r="AF463" s="3" t="s">
        <v>76</v>
      </c>
      <c r="AG463" s="3" t="s">
        <v>41</v>
      </c>
    </row>
    <row r="464" spans="1:51" s="11" customFormat="1" ht="180.75" customHeight="1" x14ac:dyDescent="0.2">
      <c r="A464" s="12"/>
      <c r="B464" s="118"/>
      <c r="C464" s="79" t="s">
        <v>695</v>
      </c>
      <c r="D464" s="79" t="s">
        <v>68</v>
      </c>
      <c r="E464" s="80" t="s">
        <v>696</v>
      </c>
      <c r="F464" s="92" t="s">
        <v>697</v>
      </c>
      <c r="G464" s="82" t="s">
        <v>80</v>
      </c>
      <c r="H464" s="131">
        <v>500</v>
      </c>
      <c r="I464" s="12"/>
      <c r="J464" s="12"/>
      <c r="K464" s="12"/>
      <c r="L464" s="12"/>
      <c r="M464" s="12"/>
      <c r="N464" s="12"/>
      <c r="O464" s="12"/>
      <c r="P464" s="12"/>
      <c r="Q464" s="12"/>
      <c r="AD464" s="88" t="s">
        <v>72</v>
      </c>
      <c r="AF464" s="88" t="s">
        <v>68</v>
      </c>
      <c r="AG464" s="88" t="s">
        <v>41</v>
      </c>
      <c r="AK464" s="3" t="s">
        <v>65</v>
      </c>
      <c r="AQ464" s="89" t="e">
        <f>IF(#REF!="základní",#REF!,0)</f>
        <v>#REF!</v>
      </c>
      <c r="AR464" s="89" t="e">
        <f>IF(#REF!="snížená",#REF!,0)</f>
        <v>#REF!</v>
      </c>
      <c r="AS464" s="89" t="e">
        <f>IF(#REF!="zákl. přenesená",#REF!,0)</f>
        <v>#REF!</v>
      </c>
      <c r="AT464" s="89" t="e">
        <f>IF(#REF!="sníž. přenesená",#REF!,0)</f>
        <v>#REF!</v>
      </c>
      <c r="AU464" s="89" t="e">
        <f>IF(#REF!="nulová",#REF!,0)</f>
        <v>#REF!</v>
      </c>
      <c r="AV464" s="3" t="s">
        <v>5</v>
      </c>
      <c r="AW464" s="89" t="e">
        <f>ROUND(#REF!*H464,2)</f>
        <v>#REF!</v>
      </c>
      <c r="AX464" s="3" t="s">
        <v>72</v>
      </c>
      <c r="AY464" s="88" t="s">
        <v>698</v>
      </c>
    </row>
    <row r="465" spans="1:51" s="11" customFormat="1" ht="105.6" x14ac:dyDescent="0.2">
      <c r="A465" s="12"/>
      <c r="B465" s="118"/>
      <c r="C465" s="86"/>
      <c r="D465" s="132" t="s">
        <v>74</v>
      </c>
      <c r="E465" s="86"/>
      <c r="F465" s="133" t="s">
        <v>699</v>
      </c>
      <c r="G465" s="86"/>
      <c r="H465" s="120"/>
      <c r="I465" s="12"/>
      <c r="J465" s="12"/>
      <c r="K465" s="12"/>
      <c r="L465" s="12"/>
      <c r="M465" s="12"/>
      <c r="N465" s="12"/>
      <c r="O465" s="12"/>
      <c r="P465" s="12"/>
      <c r="Q465" s="12"/>
      <c r="AF465" s="3" t="s">
        <v>74</v>
      </c>
      <c r="AG465" s="3" t="s">
        <v>41</v>
      </c>
    </row>
    <row r="466" spans="1:51" s="11" customFormat="1" ht="19.2" x14ac:dyDescent="0.2">
      <c r="A466" s="12"/>
      <c r="B466" s="118"/>
      <c r="C466" s="86"/>
      <c r="D466" s="132" t="s">
        <v>76</v>
      </c>
      <c r="E466" s="86"/>
      <c r="F466" s="133" t="s">
        <v>407</v>
      </c>
      <c r="G466" s="86"/>
      <c r="H466" s="120"/>
      <c r="I466" s="12"/>
      <c r="J466" s="12"/>
      <c r="K466" s="12"/>
      <c r="L466" s="12"/>
      <c r="M466" s="12"/>
      <c r="N466" s="12"/>
      <c r="O466" s="12"/>
      <c r="P466" s="12"/>
      <c r="Q466" s="12"/>
      <c r="AF466" s="3" t="s">
        <v>76</v>
      </c>
      <c r="AG466" s="3" t="s">
        <v>41</v>
      </c>
    </row>
    <row r="467" spans="1:51" s="11" customFormat="1" ht="180.75" customHeight="1" x14ac:dyDescent="0.2">
      <c r="A467" s="12"/>
      <c r="B467" s="118"/>
      <c r="C467" s="79" t="s">
        <v>700</v>
      </c>
      <c r="D467" s="79" t="s">
        <v>68</v>
      </c>
      <c r="E467" s="80" t="s">
        <v>701</v>
      </c>
      <c r="F467" s="92" t="s">
        <v>702</v>
      </c>
      <c r="G467" s="82" t="s">
        <v>80</v>
      </c>
      <c r="H467" s="131">
        <v>500</v>
      </c>
      <c r="I467" s="12"/>
      <c r="J467" s="12"/>
      <c r="K467" s="12"/>
      <c r="L467" s="12"/>
      <c r="M467" s="12"/>
      <c r="N467" s="12"/>
      <c r="O467" s="12"/>
      <c r="P467" s="12"/>
      <c r="Q467" s="12"/>
      <c r="AD467" s="88" t="s">
        <v>72</v>
      </c>
      <c r="AF467" s="88" t="s">
        <v>68</v>
      </c>
      <c r="AG467" s="88" t="s">
        <v>41</v>
      </c>
      <c r="AK467" s="3" t="s">
        <v>65</v>
      </c>
      <c r="AQ467" s="89" t="e">
        <f>IF(#REF!="základní",#REF!,0)</f>
        <v>#REF!</v>
      </c>
      <c r="AR467" s="89" t="e">
        <f>IF(#REF!="snížená",#REF!,0)</f>
        <v>#REF!</v>
      </c>
      <c r="AS467" s="89" t="e">
        <f>IF(#REF!="zákl. přenesená",#REF!,0)</f>
        <v>#REF!</v>
      </c>
      <c r="AT467" s="89" t="e">
        <f>IF(#REF!="sníž. přenesená",#REF!,0)</f>
        <v>#REF!</v>
      </c>
      <c r="AU467" s="89" t="e">
        <f>IF(#REF!="nulová",#REF!,0)</f>
        <v>#REF!</v>
      </c>
      <c r="AV467" s="3" t="s">
        <v>5</v>
      </c>
      <c r="AW467" s="89" t="e">
        <f>ROUND(#REF!*H467,2)</f>
        <v>#REF!</v>
      </c>
      <c r="AX467" s="3" t="s">
        <v>72</v>
      </c>
      <c r="AY467" s="88" t="s">
        <v>703</v>
      </c>
    </row>
    <row r="468" spans="1:51" s="11" customFormat="1" ht="105.6" x14ac:dyDescent="0.2">
      <c r="A468" s="12"/>
      <c r="B468" s="118"/>
      <c r="C468" s="86"/>
      <c r="D468" s="132" t="s">
        <v>74</v>
      </c>
      <c r="E468" s="86"/>
      <c r="F468" s="133" t="s">
        <v>699</v>
      </c>
      <c r="G468" s="86"/>
      <c r="H468" s="120"/>
      <c r="I468" s="12"/>
      <c r="J468" s="12"/>
      <c r="K468" s="12"/>
      <c r="L468" s="12"/>
      <c r="M468" s="12"/>
      <c r="N468" s="12"/>
      <c r="O468" s="12"/>
      <c r="P468" s="12"/>
      <c r="Q468" s="12"/>
      <c r="AF468" s="3" t="s">
        <v>74</v>
      </c>
      <c r="AG468" s="3" t="s">
        <v>41</v>
      </c>
    </row>
    <row r="469" spans="1:51" s="11" customFormat="1" ht="19.2" x14ac:dyDescent="0.2">
      <c r="A469" s="12"/>
      <c r="B469" s="118"/>
      <c r="C469" s="86"/>
      <c r="D469" s="132" t="s">
        <v>76</v>
      </c>
      <c r="E469" s="86"/>
      <c r="F469" s="133" t="s">
        <v>407</v>
      </c>
      <c r="G469" s="86"/>
      <c r="H469" s="120"/>
      <c r="I469" s="12"/>
      <c r="J469" s="12"/>
      <c r="K469" s="12"/>
      <c r="L469" s="12"/>
      <c r="M469" s="12"/>
      <c r="N469" s="12"/>
      <c r="O469" s="12"/>
      <c r="P469" s="12"/>
      <c r="Q469" s="12"/>
      <c r="AF469" s="3" t="s">
        <v>76</v>
      </c>
      <c r="AG469" s="3" t="s">
        <v>41</v>
      </c>
    </row>
    <row r="470" spans="1:51" s="11" customFormat="1" ht="180.75" customHeight="1" x14ac:dyDescent="0.2">
      <c r="A470" s="12"/>
      <c r="B470" s="118"/>
      <c r="C470" s="79" t="s">
        <v>704</v>
      </c>
      <c r="D470" s="79" t="s">
        <v>68</v>
      </c>
      <c r="E470" s="80" t="s">
        <v>705</v>
      </c>
      <c r="F470" s="92" t="s">
        <v>706</v>
      </c>
      <c r="G470" s="82" t="s">
        <v>80</v>
      </c>
      <c r="H470" s="131">
        <v>200</v>
      </c>
      <c r="I470" s="12"/>
      <c r="J470" s="12"/>
      <c r="K470" s="12"/>
      <c r="L470" s="12"/>
      <c r="M470" s="12"/>
      <c r="N470" s="12"/>
      <c r="O470" s="12"/>
      <c r="P470" s="12"/>
      <c r="Q470" s="12"/>
      <c r="AD470" s="88" t="s">
        <v>72</v>
      </c>
      <c r="AF470" s="88" t="s">
        <v>68</v>
      </c>
      <c r="AG470" s="88" t="s">
        <v>41</v>
      </c>
      <c r="AK470" s="3" t="s">
        <v>65</v>
      </c>
      <c r="AQ470" s="89" t="e">
        <f>IF(#REF!="základní",#REF!,0)</f>
        <v>#REF!</v>
      </c>
      <c r="AR470" s="89" t="e">
        <f>IF(#REF!="snížená",#REF!,0)</f>
        <v>#REF!</v>
      </c>
      <c r="AS470" s="89" t="e">
        <f>IF(#REF!="zákl. přenesená",#REF!,0)</f>
        <v>#REF!</v>
      </c>
      <c r="AT470" s="89" t="e">
        <f>IF(#REF!="sníž. přenesená",#REF!,0)</f>
        <v>#REF!</v>
      </c>
      <c r="AU470" s="89" t="e">
        <f>IF(#REF!="nulová",#REF!,0)</f>
        <v>#REF!</v>
      </c>
      <c r="AV470" s="3" t="s">
        <v>5</v>
      </c>
      <c r="AW470" s="89" t="e">
        <f>ROUND(#REF!*H470,2)</f>
        <v>#REF!</v>
      </c>
      <c r="AX470" s="3" t="s">
        <v>72</v>
      </c>
      <c r="AY470" s="88" t="s">
        <v>707</v>
      </c>
    </row>
    <row r="471" spans="1:51" s="11" customFormat="1" ht="105.6" x14ac:dyDescent="0.2">
      <c r="A471" s="12"/>
      <c r="B471" s="118"/>
      <c r="C471" s="86"/>
      <c r="D471" s="132" t="s">
        <v>74</v>
      </c>
      <c r="E471" s="86"/>
      <c r="F471" s="133" t="s">
        <v>699</v>
      </c>
      <c r="G471" s="86"/>
      <c r="H471" s="120"/>
      <c r="I471" s="12"/>
      <c r="J471" s="12"/>
      <c r="K471" s="12"/>
      <c r="L471" s="12"/>
      <c r="M471" s="12"/>
      <c r="N471" s="12"/>
      <c r="O471" s="12"/>
      <c r="P471" s="12"/>
      <c r="Q471" s="12"/>
      <c r="AF471" s="3" t="s">
        <v>74</v>
      </c>
      <c r="AG471" s="3" t="s">
        <v>41</v>
      </c>
    </row>
    <row r="472" spans="1:51" s="11" customFormat="1" ht="19.2" x14ac:dyDescent="0.2">
      <c r="A472" s="12"/>
      <c r="B472" s="118"/>
      <c r="C472" s="86"/>
      <c r="D472" s="132" t="s">
        <v>76</v>
      </c>
      <c r="E472" s="86"/>
      <c r="F472" s="133" t="s">
        <v>407</v>
      </c>
      <c r="G472" s="86"/>
      <c r="H472" s="120"/>
      <c r="I472" s="12"/>
      <c r="J472" s="12"/>
      <c r="K472" s="12"/>
      <c r="L472" s="12"/>
      <c r="M472" s="12"/>
      <c r="N472" s="12"/>
      <c r="O472" s="12"/>
      <c r="P472" s="12"/>
      <c r="Q472" s="12"/>
      <c r="AF472" s="3" t="s">
        <v>76</v>
      </c>
      <c r="AG472" s="3" t="s">
        <v>41</v>
      </c>
    </row>
    <row r="473" spans="1:51" s="11" customFormat="1" ht="167.1" customHeight="1" x14ac:dyDescent="0.2">
      <c r="A473" s="12"/>
      <c r="B473" s="118"/>
      <c r="C473" s="79" t="s">
        <v>708</v>
      </c>
      <c r="D473" s="79" t="s">
        <v>68</v>
      </c>
      <c r="E473" s="80" t="s">
        <v>709</v>
      </c>
      <c r="F473" s="92" t="s">
        <v>710</v>
      </c>
      <c r="G473" s="82" t="s">
        <v>80</v>
      </c>
      <c r="H473" s="131">
        <v>500</v>
      </c>
      <c r="I473" s="12"/>
      <c r="J473" s="12"/>
      <c r="K473" s="12"/>
      <c r="L473" s="12"/>
      <c r="M473" s="12"/>
      <c r="N473" s="12"/>
      <c r="O473" s="12"/>
      <c r="P473" s="12"/>
      <c r="Q473" s="12"/>
      <c r="AD473" s="88" t="s">
        <v>72</v>
      </c>
      <c r="AF473" s="88" t="s">
        <v>68</v>
      </c>
      <c r="AG473" s="88" t="s">
        <v>41</v>
      </c>
      <c r="AK473" s="3" t="s">
        <v>65</v>
      </c>
      <c r="AQ473" s="89" t="e">
        <f>IF(#REF!="základní",#REF!,0)</f>
        <v>#REF!</v>
      </c>
      <c r="AR473" s="89" t="e">
        <f>IF(#REF!="snížená",#REF!,0)</f>
        <v>#REF!</v>
      </c>
      <c r="AS473" s="89" t="e">
        <f>IF(#REF!="zákl. přenesená",#REF!,0)</f>
        <v>#REF!</v>
      </c>
      <c r="AT473" s="89" t="e">
        <f>IF(#REF!="sníž. přenesená",#REF!,0)</f>
        <v>#REF!</v>
      </c>
      <c r="AU473" s="89" t="e">
        <f>IF(#REF!="nulová",#REF!,0)</f>
        <v>#REF!</v>
      </c>
      <c r="AV473" s="3" t="s">
        <v>5</v>
      </c>
      <c r="AW473" s="89" t="e">
        <f>ROUND(#REF!*H473,2)</f>
        <v>#REF!</v>
      </c>
      <c r="AX473" s="3" t="s">
        <v>72</v>
      </c>
      <c r="AY473" s="88" t="s">
        <v>711</v>
      </c>
    </row>
    <row r="474" spans="1:51" s="11" customFormat="1" ht="105.6" x14ac:dyDescent="0.2">
      <c r="A474" s="12"/>
      <c r="B474" s="118"/>
      <c r="C474" s="86"/>
      <c r="D474" s="132" t="s">
        <v>74</v>
      </c>
      <c r="E474" s="86"/>
      <c r="F474" s="133" t="s">
        <v>699</v>
      </c>
      <c r="G474" s="86"/>
      <c r="H474" s="120"/>
      <c r="I474" s="12"/>
      <c r="J474" s="12"/>
      <c r="K474" s="12"/>
      <c r="L474" s="12"/>
      <c r="M474" s="12"/>
      <c r="N474" s="12"/>
      <c r="O474" s="12"/>
      <c r="P474" s="12"/>
      <c r="Q474" s="12"/>
      <c r="AF474" s="3" t="s">
        <v>74</v>
      </c>
      <c r="AG474" s="3" t="s">
        <v>41</v>
      </c>
    </row>
    <row r="475" spans="1:51" s="11" customFormat="1" ht="19.2" x14ac:dyDescent="0.2">
      <c r="A475" s="12"/>
      <c r="B475" s="118"/>
      <c r="C475" s="86"/>
      <c r="D475" s="132" t="s">
        <v>76</v>
      </c>
      <c r="E475" s="86"/>
      <c r="F475" s="133" t="s">
        <v>407</v>
      </c>
      <c r="G475" s="86"/>
      <c r="H475" s="120"/>
      <c r="I475" s="12"/>
      <c r="J475" s="12"/>
      <c r="K475" s="12"/>
      <c r="L475" s="12"/>
      <c r="M475" s="12"/>
      <c r="N475" s="12"/>
      <c r="O475" s="12"/>
      <c r="P475" s="12"/>
      <c r="Q475" s="12"/>
      <c r="AF475" s="3" t="s">
        <v>76</v>
      </c>
      <c r="AG475" s="3" t="s">
        <v>41</v>
      </c>
    </row>
    <row r="476" spans="1:51" s="11" customFormat="1" ht="167.1" customHeight="1" x14ac:dyDescent="0.2">
      <c r="A476" s="12"/>
      <c r="B476" s="118"/>
      <c r="C476" s="79" t="s">
        <v>712</v>
      </c>
      <c r="D476" s="79" t="s">
        <v>68</v>
      </c>
      <c r="E476" s="80" t="s">
        <v>713</v>
      </c>
      <c r="F476" s="92" t="s">
        <v>714</v>
      </c>
      <c r="G476" s="82" t="s">
        <v>80</v>
      </c>
      <c r="H476" s="131">
        <v>500</v>
      </c>
      <c r="I476" s="12"/>
      <c r="J476" s="12"/>
      <c r="K476" s="12"/>
      <c r="L476" s="12"/>
      <c r="M476" s="12"/>
      <c r="N476" s="12"/>
      <c r="O476" s="12"/>
      <c r="P476" s="12"/>
      <c r="Q476" s="12"/>
      <c r="AD476" s="88" t="s">
        <v>72</v>
      </c>
      <c r="AF476" s="88" t="s">
        <v>68</v>
      </c>
      <c r="AG476" s="88" t="s">
        <v>41</v>
      </c>
      <c r="AK476" s="3" t="s">
        <v>65</v>
      </c>
      <c r="AQ476" s="89" t="e">
        <f>IF(#REF!="základní",#REF!,0)</f>
        <v>#REF!</v>
      </c>
      <c r="AR476" s="89" t="e">
        <f>IF(#REF!="snížená",#REF!,0)</f>
        <v>#REF!</v>
      </c>
      <c r="AS476" s="89" t="e">
        <f>IF(#REF!="zákl. přenesená",#REF!,0)</f>
        <v>#REF!</v>
      </c>
      <c r="AT476" s="89" t="e">
        <f>IF(#REF!="sníž. přenesená",#REF!,0)</f>
        <v>#REF!</v>
      </c>
      <c r="AU476" s="89" t="e">
        <f>IF(#REF!="nulová",#REF!,0)</f>
        <v>#REF!</v>
      </c>
      <c r="AV476" s="3" t="s">
        <v>5</v>
      </c>
      <c r="AW476" s="89" t="e">
        <f>ROUND(#REF!*H476,2)</f>
        <v>#REF!</v>
      </c>
      <c r="AX476" s="3" t="s">
        <v>72</v>
      </c>
      <c r="AY476" s="88" t="s">
        <v>715</v>
      </c>
    </row>
    <row r="477" spans="1:51" s="11" customFormat="1" ht="105.6" x14ac:dyDescent="0.2">
      <c r="A477" s="12"/>
      <c r="B477" s="118"/>
      <c r="C477" s="86"/>
      <c r="D477" s="132" t="s">
        <v>74</v>
      </c>
      <c r="E477" s="86"/>
      <c r="F477" s="133" t="s">
        <v>699</v>
      </c>
      <c r="G477" s="86"/>
      <c r="H477" s="120"/>
      <c r="I477" s="12"/>
      <c r="J477" s="12"/>
      <c r="K477" s="12"/>
      <c r="L477" s="12"/>
      <c r="M477" s="12"/>
      <c r="N477" s="12"/>
      <c r="O477" s="12"/>
      <c r="P477" s="12"/>
      <c r="Q477" s="12"/>
      <c r="AF477" s="3" t="s">
        <v>74</v>
      </c>
      <c r="AG477" s="3" t="s">
        <v>41</v>
      </c>
    </row>
    <row r="478" spans="1:51" s="11" customFormat="1" ht="19.2" x14ac:dyDescent="0.2">
      <c r="A478" s="12"/>
      <c r="B478" s="118"/>
      <c r="C478" s="86"/>
      <c r="D478" s="132" t="s">
        <v>76</v>
      </c>
      <c r="E478" s="86"/>
      <c r="F478" s="133" t="s">
        <v>407</v>
      </c>
      <c r="G478" s="86"/>
      <c r="H478" s="120"/>
      <c r="I478" s="12"/>
      <c r="J478" s="12"/>
      <c r="K478" s="12"/>
      <c r="L478" s="12"/>
      <c r="M478" s="12"/>
      <c r="N478" s="12"/>
      <c r="O478" s="12"/>
      <c r="P478" s="12"/>
      <c r="Q478" s="12"/>
      <c r="AF478" s="3" t="s">
        <v>76</v>
      </c>
      <c r="AG478" s="3" t="s">
        <v>41</v>
      </c>
    </row>
    <row r="479" spans="1:51" s="11" customFormat="1" ht="114.9" customHeight="1" x14ac:dyDescent="0.2">
      <c r="A479" s="12"/>
      <c r="B479" s="118"/>
      <c r="C479" s="79" t="s">
        <v>716</v>
      </c>
      <c r="D479" s="79" t="s">
        <v>68</v>
      </c>
      <c r="E479" s="80" t="s">
        <v>717</v>
      </c>
      <c r="F479" s="92" t="s">
        <v>718</v>
      </c>
      <c r="G479" s="82" t="s">
        <v>122</v>
      </c>
      <c r="H479" s="131">
        <v>10</v>
      </c>
      <c r="I479" s="12"/>
      <c r="J479" s="12"/>
      <c r="K479" s="12"/>
      <c r="L479" s="12"/>
      <c r="M479" s="12"/>
      <c r="N479" s="12"/>
      <c r="O479" s="12"/>
      <c r="P479" s="12"/>
      <c r="Q479" s="12"/>
      <c r="AD479" s="88" t="s">
        <v>72</v>
      </c>
      <c r="AF479" s="88" t="s">
        <v>68</v>
      </c>
      <c r="AG479" s="88" t="s">
        <v>41</v>
      </c>
      <c r="AK479" s="3" t="s">
        <v>65</v>
      </c>
      <c r="AQ479" s="89" t="e">
        <f>IF(#REF!="základní",#REF!,0)</f>
        <v>#REF!</v>
      </c>
      <c r="AR479" s="89" t="e">
        <f>IF(#REF!="snížená",#REF!,0)</f>
        <v>#REF!</v>
      </c>
      <c r="AS479" s="89" t="e">
        <f>IF(#REF!="zákl. přenesená",#REF!,0)</f>
        <v>#REF!</v>
      </c>
      <c r="AT479" s="89" t="e">
        <f>IF(#REF!="sníž. přenesená",#REF!,0)</f>
        <v>#REF!</v>
      </c>
      <c r="AU479" s="89" t="e">
        <f>IF(#REF!="nulová",#REF!,0)</f>
        <v>#REF!</v>
      </c>
      <c r="AV479" s="3" t="s">
        <v>5</v>
      </c>
      <c r="AW479" s="89" t="e">
        <f>ROUND(#REF!*H479,2)</f>
        <v>#REF!</v>
      </c>
      <c r="AX479" s="3" t="s">
        <v>72</v>
      </c>
      <c r="AY479" s="88" t="s">
        <v>719</v>
      </c>
    </row>
    <row r="480" spans="1:51" s="11" customFormat="1" ht="67.2" x14ac:dyDescent="0.2">
      <c r="A480" s="12"/>
      <c r="B480" s="118"/>
      <c r="C480" s="86"/>
      <c r="D480" s="132" t="s">
        <v>74</v>
      </c>
      <c r="E480" s="86"/>
      <c r="F480" s="133" t="s">
        <v>720</v>
      </c>
      <c r="G480" s="86"/>
      <c r="H480" s="120"/>
      <c r="I480" s="12"/>
      <c r="J480" s="12"/>
      <c r="K480" s="12"/>
      <c r="L480" s="12"/>
      <c r="M480" s="12"/>
      <c r="N480" s="12"/>
      <c r="O480" s="12"/>
      <c r="P480" s="12"/>
      <c r="Q480" s="12"/>
      <c r="AF480" s="3" t="s">
        <v>74</v>
      </c>
      <c r="AG480" s="3" t="s">
        <v>41</v>
      </c>
    </row>
    <row r="481" spans="1:51" s="11" customFormat="1" ht="19.2" x14ac:dyDescent="0.2">
      <c r="A481" s="12"/>
      <c r="B481" s="118"/>
      <c r="C481" s="86"/>
      <c r="D481" s="132" t="s">
        <v>76</v>
      </c>
      <c r="E481" s="86"/>
      <c r="F481" s="133" t="s">
        <v>721</v>
      </c>
      <c r="G481" s="86"/>
      <c r="H481" s="120"/>
      <c r="I481" s="12"/>
      <c r="J481" s="12"/>
      <c r="K481" s="12"/>
      <c r="L481" s="12"/>
      <c r="M481" s="12"/>
      <c r="N481" s="12"/>
      <c r="O481" s="12"/>
      <c r="P481" s="12"/>
      <c r="Q481" s="12"/>
      <c r="AF481" s="3" t="s">
        <v>76</v>
      </c>
      <c r="AG481" s="3" t="s">
        <v>41</v>
      </c>
    </row>
    <row r="482" spans="1:51" s="11" customFormat="1" ht="114.9" customHeight="1" x14ac:dyDescent="0.2">
      <c r="A482" s="12"/>
      <c r="B482" s="118"/>
      <c r="C482" s="79" t="s">
        <v>722</v>
      </c>
      <c r="D482" s="79" t="s">
        <v>68</v>
      </c>
      <c r="E482" s="80" t="s">
        <v>723</v>
      </c>
      <c r="F482" s="92" t="s">
        <v>724</v>
      </c>
      <c r="G482" s="82" t="s">
        <v>122</v>
      </c>
      <c r="H482" s="131">
        <v>10</v>
      </c>
      <c r="I482" s="12"/>
      <c r="J482" s="12"/>
      <c r="K482" s="12"/>
      <c r="L482" s="12"/>
      <c r="M482" s="12"/>
      <c r="N482" s="12"/>
      <c r="O482" s="12"/>
      <c r="P482" s="12"/>
      <c r="Q482" s="12"/>
      <c r="AD482" s="88" t="s">
        <v>72</v>
      </c>
      <c r="AF482" s="88" t="s">
        <v>68</v>
      </c>
      <c r="AG482" s="88" t="s">
        <v>41</v>
      </c>
      <c r="AK482" s="3" t="s">
        <v>65</v>
      </c>
      <c r="AQ482" s="89" t="e">
        <f>IF(#REF!="základní",#REF!,0)</f>
        <v>#REF!</v>
      </c>
      <c r="AR482" s="89" t="e">
        <f>IF(#REF!="snížená",#REF!,0)</f>
        <v>#REF!</v>
      </c>
      <c r="AS482" s="89" t="e">
        <f>IF(#REF!="zákl. přenesená",#REF!,0)</f>
        <v>#REF!</v>
      </c>
      <c r="AT482" s="89" t="e">
        <f>IF(#REF!="sníž. přenesená",#REF!,0)</f>
        <v>#REF!</v>
      </c>
      <c r="AU482" s="89" t="e">
        <f>IF(#REF!="nulová",#REF!,0)</f>
        <v>#REF!</v>
      </c>
      <c r="AV482" s="3" t="s">
        <v>5</v>
      </c>
      <c r="AW482" s="89" t="e">
        <f>ROUND(#REF!*H482,2)</f>
        <v>#REF!</v>
      </c>
      <c r="AX482" s="3" t="s">
        <v>72</v>
      </c>
      <c r="AY482" s="88" t="s">
        <v>725</v>
      </c>
    </row>
    <row r="483" spans="1:51" s="11" customFormat="1" ht="67.2" x14ac:dyDescent="0.2">
      <c r="A483" s="12"/>
      <c r="B483" s="118"/>
      <c r="C483" s="86"/>
      <c r="D483" s="132" t="s">
        <v>74</v>
      </c>
      <c r="E483" s="86"/>
      <c r="F483" s="133" t="s">
        <v>720</v>
      </c>
      <c r="G483" s="86"/>
      <c r="H483" s="120"/>
      <c r="I483" s="12"/>
      <c r="J483" s="12"/>
      <c r="K483" s="12"/>
      <c r="L483" s="12"/>
      <c r="M483" s="12"/>
      <c r="N483" s="12"/>
      <c r="O483" s="12"/>
      <c r="P483" s="12"/>
      <c r="Q483" s="12"/>
      <c r="AF483" s="3" t="s">
        <v>74</v>
      </c>
      <c r="AG483" s="3" t="s">
        <v>41</v>
      </c>
    </row>
    <row r="484" spans="1:51" s="11" customFormat="1" ht="19.2" x14ac:dyDescent="0.2">
      <c r="A484" s="12"/>
      <c r="B484" s="118"/>
      <c r="C484" s="86"/>
      <c r="D484" s="132" t="s">
        <v>76</v>
      </c>
      <c r="E484" s="86"/>
      <c r="F484" s="133" t="s">
        <v>721</v>
      </c>
      <c r="G484" s="86"/>
      <c r="H484" s="120"/>
      <c r="I484" s="12"/>
      <c r="J484" s="12"/>
      <c r="K484" s="12"/>
      <c r="L484" s="12"/>
      <c r="M484" s="12"/>
      <c r="N484" s="12"/>
      <c r="O484" s="12"/>
      <c r="P484" s="12"/>
      <c r="Q484" s="12"/>
      <c r="AF484" s="3" t="s">
        <v>76</v>
      </c>
      <c r="AG484" s="3" t="s">
        <v>41</v>
      </c>
    </row>
    <row r="485" spans="1:51" s="11" customFormat="1" ht="114.9" customHeight="1" x14ac:dyDescent="0.2">
      <c r="A485" s="12"/>
      <c r="B485" s="118"/>
      <c r="C485" s="79" t="s">
        <v>726</v>
      </c>
      <c r="D485" s="79" t="s">
        <v>68</v>
      </c>
      <c r="E485" s="80" t="s">
        <v>727</v>
      </c>
      <c r="F485" s="92" t="s">
        <v>728</v>
      </c>
      <c r="G485" s="82" t="s">
        <v>122</v>
      </c>
      <c r="H485" s="131">
        <v>10</v>
      </c>
      <c r="I485" s="12"/>
      <c r="J485" s="12"/>
      <c r="K485" s="12"/>
      <c r="L485" s="12"/>
      <c r="M485" s="12"/>
      <c r="N485" s="12"/>
      <c r="O485" s="12"/>
      <c r="P485" s="12"/>
      <c r="Q485" s="12"/>
      <c r="AD485" s="88" t="s">
        <v>72</v>
      </c>
      <c r="AF485" s="88" t="s">
        <v>68</v>
      </c>
      <c r="AG485" s="88" t="s">
        <v>41</v>
      </c>
      <c r="AK485" s="3" t="s">
        <v>65</v>
      </c>
      <c r="AQ485" s="89" t="e">
        <f>IF(#REF!="základní",#REF!,0)</f>
        <v>#REF!</v>
      </c>
      <c r="AR485" s="89" t="e">
        <f>IF(#REF!="snížená",#REF!,0)</f>
        <v>#REF!</v>
      </c>
      <c r="AS485" s="89" t="e">
        <f>IF(#REF!="zákl. přenesená",#REF!,0)</f>
        <v>#REF!</v>
      </c>
      <c r="AT485" s="89" t="e">
        <f>IF(#REF!="sníž. přenesená",#REF!,0)</f>
        <v>#REF!</v>
      </c>
      <c r="AU485" s="89" t="e">
        <f>IF(#REF!="nulová",#REF!,0)</f>
        <v>#REF!</v>
      </c>
      <c r="AV485" s="3" t="s">
        <v>5</v>
      </c>
      <c r="AW485" s="89" t="e">
        <f>ROUND(#REF!*H485,2)</f>
        <v>#REF!</v>
      </c>
      <c r="AX485" s="3" t="s">
        <v>72</v>
      </c>
      <c r="AY485" s="88" t="s">
        <v>729</v>
      </c>
    </row>
    <row r="486" spans="1:51" s="11" customFormat="1" ht="67.2" x14ac:dyDescent="0.2">
      <c r="A486" s="12"/>
      <c r="B486" s="118"/>
      <c r="C486" s="86"/>
      <c r="D486" s="132" t="s">
        <v>74</v>
      </c>
      <c r="E486" s="86"/>
      <c r="F486" s="133" t="s">
        <v>720</v>
      </c>
      <c r="G486" s="86"/>
      <c r="H486" s="120"/>
      <c r="I486" s="12"/>
      <c r="J486" s="12"/>
      <c r="K486" s="12"/>
      <c r="L486" s="12"/>
      <c r="M486" s="12"/>
      <c r="N486" s="12"/>
      <c r="O486" s="12"/>
      <c r="P486" s="12"/>
      <c r="Q486" s="12"/>
      <c r="AF486" s="3" t="s">
        <v>74</v>
      </c>
      <c r="AG486" s="3" t="s">
        <v>41</v>
      </c>
    </row>
    <row r="487" spans="1:51" s="11" customFormat="1" ht="19.2" x14ac:dyDescent="0.2">
      <c r="A487" s="12"/>
      <c r="B487" s="118"/>
      <c r="C487" s="86"/>
      <c r="D487" s="132" t="s">
        <v>76</v>
      </c>
      <c r="E487" s="86"/>
      <c r="F487" s="133" t="s">
        <v>721</v>
      </c>
      <c r="G487" s="86"/>
      <c r="H487" s="120"/>
      <c r="I487" s="12"/>
      <c r="J487" s="12"/>
      <c r="K487" s="12"/>
      <c r="L487" s="12"/>
      <c r="M487" s="12"/>
      <c r="N487" s="12"/>
      <c r="O487" s="12"/>
      <c r="P487" s="12"/>
      <c r="Q487" s="12"/>
      <c r="AF487" s="3" t="s">
        <v>76</v>
      </c>
      <c r="AG487" s="3" t="s">
        <v>41</v>
      </c>
    </row>
    <row r="488" spans="1:51" s="11" customFormat="1" ht="114.9" customHeight="1" x14ac:dyDescent="0.2">
      <c r="A488" s="12"/>
      <c r="B488" s="118"/>
      <c r="C488" s="79" t="s">
        <v>730</v>
      </c>
      <c r="D488" s="79" t="s">
        <v>68</v>
      </c>
      <c r="E488" s="80" t="s">
        <v>731</v>
      </c>
      <c r="F488" s="92" t="s">
        <v>732</v>
      </c>
      <c r="G488" s="82" t="s">
        <v>122</v>
      </c>
      <c r="H488" s="131">
        <v>10</v>
      </c>
      <c r="I488" s="12"/>
      <c r="J488" s="12"/>
      <c r="K488" s="12"/>
      <c r="L488" s="12"/>
      <c r="M488" s="12"/>
      <c r="N488" s="12"/>
      <c r="O488" s="12"/>
      <c r="P488" s="12"/>
      <c r="Q488" s="12"/>
      <c r="AD488" s="88" t="s">
        <v>72</v>
      </c>
      <c r="AF488" s="88" t="s">
        <v>68</v>
      </c>
      <c r="AG488" s="88" t="s">
        <v>41</v>
      </c>
      <c r="AK488" s="3" t="s">
        <v>65</v>
      </c>
      <c r="AQ488" s="89" t="e">
        <f>IF(#REF!="základní",#REF!,0)</f>
        <v>#REF!</v>
      </c>
      <c r="AR488" s="89" t="e">
        <f>IF(#REF!="snížená",#REF!,0)</f>
        <v>#REF!</v>
      </c>
      <c r="AS488" s="89" t="e">
        <f>IF(#REF!="zákl. přenesená",#REF!,0)</f>
        <v>#REF!</v>
      </c>
      <c r="AT488" s="89" t="e">
        <f>IF(#REF!="sníž. přenesená",#REF!,0)</f>
        <v>#REF!</v>
      </c>
      <c r="AU488" s="89" t="e">
        <f>IF(#REF!="nulová",#REF!,0)</f>
        <v>#REF!</v>
      </c>
      <c r="AV488" s="3" t="s">
        <v>5</v>
      </c>
      <c r="AW488" s="89" t="e">
        <f>ROUND(#REF!*H488,2)</f>
        <v>#REF!</v>
      </c>
      <c r="AX488" s="3" t="s">
        <v>72</v>
      </c>
      <c r="AY488" s="88" t="s">
        <v>733</v>
      </c>
    </row>
    <row r="489" spans="1:51" s="11" customFormat="1" ht="67.2" x14ac:dyDescent="0.2">
      <c r="A489" s="12"/>
      <c r="B489" s="118"/>
      <c r="C489" s="86"/>
      <c r="D489" s="132" t="s">
        <v>74</v>
      </c>
      <c r="E489" s="86"/>
      <c r="F489" s="133" t="s">
        <v>720</v>
      </c>
      <c r="G489" s="86"/>
      <c r="H489" s="120"/>
      <c r="I489" s="12"/>
      <c r="J489" s="12"/>
      <c r="K489" s="12"/>
      <c r="L489" s="12"/>
      <c r="M489" s="12"/>
      <c r="N489" s="12"/>
      <c r="O489" s="12"/>
      <c r="P489" s="12"/>
      <c r="Q489" s="12"/>
      <c r="AF489" s="3" t="s">
        <v>74</v>
      </c>
      <c r="AG489" s="3" t="s">
        <v>41</v>
      </c>
    </row>
    <row r="490" spans="1:51" s="11" customFormat="1" ht="19.2" x14ac:dyDescent="0.2">
      <c r="A490" s="12"/>
      <c r="B490" s="118"/>
      <c r="C490" s="86"/>
      <c r="D490" s="132" t="s">
        <v>76</v>
      </c>
      <c r="E490" s="86"/>
      <c r="F490" s="133" t="s">
        <v>721</v>
      </c>
      <c r="G490" s="86"/>
      <c r="H490" s="120"/>
      <c r="I490" s="12"/>
      <c r="J490" s="12"/>
      <c r="K490" s="12"/>
      <c r="L490" s="12"/>
      <c r="M490" s="12"/>
      <c r="N490" s="12"/>
      <c r="O490" s="12"/>
      <c r="P490" s="12"/>
      <c r="Q490" s="12"/>
      <c r="AF490" s="3" t="s">
        <v>76</v>
      </c>
      <c r="AG490" s="3" t="s">
        <v>41</v>
      </c>
    </row>
    <row r="491" spans="1:51" s="11" customFormat="1" ht="128.55000000000001" customHeight="1" x14ac:dyDescent="0.2">
      <c r="A491" s="12"/>
      <c r="B491" s="118"/>
      <c r="C491" s="79" t="s">
        <v>734</v>
      </c>
      <c r="D491" s="79" t="s">
        <v>68</v>
      </c>
      <c r="E491" s="80" t="s">
        <v>735</v>
      </c>
      <c r="F491" s="92" t="s">
        <v>736</v>
      </c>
      <c r="G491" s="82" t="s">
        <v>122</v>
      </c>
      <c r="H491" s="131">
        <v>10</v>
      </c>
      <c r="I491" s="12"/>
      <c r="J491" s="12"/>
      <c r="K491" s="12"/>
      <c r="L491" s="12"/>
      <c r="M491" s="12"/>
      <c r="N491" s="12"/>
      <c r="O491" s="12"/>
      <c r="P491" s="12"/>
      <c r="Q491" s="12"/>
      <c r="AD491" s="88" t="s">
        <v>72</v>
      </c>
      <c r="AF491" s="88" t="s">
        <v>68</v>
      </c>
      <c r="AG491" s="88" t="s">
        <v>41</v>
      </c>
      <c r="AK491" s="3" t="s">
        <v>65</v>
      </c>
      <c r="AQ491" s="89" t="e">
        <f>IF(#REF!="základní",#REF!,0)</f>
        <v>#REF!</v>
      </c>
      <c r="AR491" s="89" t="e">
        <f>IF(#REF!="snížená",#REF!,0)</f>
        <v>#REF!</v>
      </c>
      <c r="AS491" s="89" t="e">
        <f>IF(#REF!="zákl. přenesená",#REF!,0)</f>
        <v>#REF!</v>
      </c>
      <c r="AT491" s="89" t="e">
        <f>IF(#REF!="sníž. přenesená",#REF!,0)</f>
        <v>#REF!</v>
      </c>
      <c r="AU491" s="89" t="e">
        <f>IF(#REF!="nulová",#REF!,0)</f>
        <v>#REF!</v>
      </c>
      <c r="AV491" s="3" t="s">
        <v>5</v>
      </c>
      <c r="AW491" s="89" t="e">
        <f>ROUND(#REF!*H491,2)</f>
        <v>#REF!</v>
      </c>
      <c r="AX491" s="3" t="s">
        <v>72</v>
      </c>
      <c r="AY491" s="88" t="s">
        <v>737</v>
      </c>
    </row>
    <row r="492" spans="1:51" s="11" customFormat="1" ht="67.2" x14ac:dyDescent="0.2">
      <c r="A492" s="12"/>
      <c r="B492" s="118"/>
      <c r="C492" s="86"/>
      <c r="D492" s="132" t="s">
        <v>74</v>
      </c>
      <c r="E492" s="86"/>
      <c r="F492" s="133" t="s">
        <v>720</v>
      </c>
      <c r="G492" s="86"/>
      <c r="H492" s="120"/>
      <c r="I492" s="12"/>
      <c r="J492" s="12"/>
      <c r="K492" s="12"/>
      <c r="L492" s="12"/>
      <c r="M492" s="12"/>
      <c r="N492" s="12"/>
      <c r="O492" s="12"/>
      <c r="P492" s="12"/>
      <c r="Q492" s="12"/>
      <c r="AF492" s="3" t="s">
        <v>74</v>
      </c>
      <c r="AG492" s="3" t="s">
        <v>41</v>
      </c>
    </row>
    <row r="493" spans="1:51" s="11" customFormat="1" ht="19.2" x14ac:dyDescent="0.2">
      <c r="A493" s="12"/>
      <c r="B493" s="118"/>
      <c r="C493" s="86"/>
      <c r="D493" s="132" t="s">
        <v>76</v>
      </c>
      <c r="E493" s="86"/>
      <c r="F493" s="133" t="s">
        <v>721</v>
      </c>
      <c r="G493" s="86"/>
      <c r="H493" s="120"/>
      <c r="I493" s="12"/>
      <c r="J493" s="12"/>
      <c r="K493" s="12"/>
      <c r="L493" s="12"/>
      <c r="M493" s="12"/>
      <c r="N493" s="12"/>
      <c r="O493" s="12"/>
      <c r="P493" s="12"/>
      <c r="Q493" s="12"/>
      <c r="AF493" s="3" t="s">
        <v>76</v>
      </c>
      <c r="AG493" s="3" t="s">
        <v>41</v>
      </c>
    </row>
    <row r="494" spans="1:51" s="11" customFormat="1" ht="128.55000000000001" customHeight="1" x14ac:dyDescent="0.2">
      <c r="A494" s="12"/>
      <c r="B494" s="118"/>
      <c r="C494" s="79" t="s">
        <v>738</v>
      </c>
      <c r="D494" s="79" t="s">
        <v>68</v>
      </c>
      <c r="E494" s="80" t="s">
        <v>739</v>
      </c>
      <c r="F494" s="92" t="s">
        <v>740</v>
      </c>
      <c r="G494" s="82" t="s">
        <v>122</v>
      </c>
      <c r="H494" s="131">
        <v>10</v>
      </c>
      <c r="I494" s="12"/>
      <c r="J494" s="12"/>
      <c r="K494" s="12"/>
      <c r="L494" s="12"/>
      <c r="M494" s="12"/>
      <c r="N494" s="12"/>
      <c r="O494" s="12"/>
      <c r="P494" s="12"/>
      <c r="Q494" s="12"/>
      <c r="AD494" s="88" t="s">
        <v>72</v>
      </c>
      <c r="AF494" s="88" t="s">
        <v>68</v>
      </c>
      <c r="AG494" s="88" t="s">
        <v>41</v>
      </c>
      <c r="AK494" s="3" t="s">
        <v>65</v>
      </c>
      <c r="AQ494" s="89" t="e">
        <f>IF(#REF!="základní",#REF!,0)</f>
        <v>#REF!</v>
      </c>
      <c r="AR494" s="89" t="e">
        <f>IF(#REF!="snížená",#REF!,0)</f>
        <v>#REF!</v>
      </c>
      <c r="AS494" s="89" t="e">
        <f>IF(#REF!="zákl. přenesená",#REF!,0)</f>
        <v>#REF!</v>
      </c>
      <c r="AT494" s="89" t="e">
        <f>IF(#REF!="sníž. přenesená",#REF!,0)</f>
        <v>#REF!</v>
      </c>
      <c r="AU494" s="89" t="e">
        <f>IF(#REF!="nulová",#REF!,0)</f>
        <v>#REF!</v>
      </c>
      <c r="AV494" s="3" t="s">
        <v>5</v>
      </c>
      <c r="AW494" s="89" t="e">
        <f>ROUND(#REF!*H494,2)</f>
        <v>#REF!</v>
      </c>
      <c r="AX494" s="3" t="s">
        <v>72</v>
      </c>
      <c r="AY494" s="88" t="s">
        <v>741</v>
      </c>
    </row>
    <row r="495" spans="1:51" s="11" customFormat="1" ht="67.2" x14ac:dyDescent="0.2">
      <c r="A495" s="12"/>
      <c r="B495" s="118"/>
      <c r="C495" s="86"/>
      <c r="D495" s="132" t="s">
        <v>74</v>
      </c>
      <c r="E495" s="86"/>
      <c r="F495" s="133" t="s">
        <v>720</v>
      </c>
      <c r="G495" s="86"/>
      <c r="H495" s="120"/>
      <c r="I495" s="12"/>
      <c r="J495" s="12"/>
      <c r="K495" s="12"/>
      <c r="L495" s="12"/>
      <c r="M495" s="12"/>
      <c r="N495" s="12"/>
      <c r="O495" s="12"/>
      <c r="P495" s="12"/>
      <c r="Q495" s="12"/>
      <c r="AF495" s="3" t="s">
        <v>74</v>
      </c>
      <c r="AG495" s="3" t="s">
        <v>41</v>
      </c>
    </row>
    <row r="496" spans="1:51" s="11" customFormat="1" ht="19.2" x14ac:dyDescent="0.2">
      <c r="A496" s="12"/>
      <c r="B496" s="118"/>
      <c r="C496" s="86"/>
      <c r="D496" s="132" t="s">
        <v>76</v>
      </c>
      <c r="E496" s="86"/>
      <c r="F496" s="133" t="s">
        <v>721</v>
      </c>
      <c r="G496" s="86"/>
      <c r="H496" s="120"/>
      <c r="I496" s="12"/>
      <c r="J496" s="12"/>
      <c r="K496" s="12"/>
      <c r="L496" s="12"/>
      <c r="M496" s="12"/>
      <c r="N496" s="12"/>
      <c r="O496" s="12"/>
      <c r="P496" s="12"/>
      <c r="Q496" s="12"/>
      <c r="AF496" s="3" t="s">
        <v>76</v>
      </c>
      <c r="AG496" s="3" t="s">
        <v>41</v>
      </c>
    </row>
    <row r="497" spans="1:51" s="11" customFormat="1" ht="114.9" customHeight="1" x14ac:dyDescent="0.2">
      <c r="A497" s="12"/>
      <c r="B497" s="118"/>
      <c r="C497" s="79" t="s">
        <v>742</v>
      </c>
      <c r="D497" s="79" t="s">
        <v>68</v>
      </c>
      <c r="E497" s="80" t="s">
        <v>743</v>
      </c>
      <c r="F497" s="92" t="s">
        <v>744</v>
      </c>
      <c r="G497" s="82" t="s">
        <v>122</v>
      </c>
      <c r="H497" s="131">
        <v>3</v>
      </c>
      <c r="I497" s="12"/>
      <c r="J497" s="12"/>
      <c r="K497" s="12"/>
      <c r="L497" s="12"/>
      <c r="M497" s="12"/>
      <c r="N497" s="12"/>
      <c r="O497" s="12"/>
      <c r="P497" s="12"/>
      <c r="Q497" s="12"/>
      <c r="AD497" s="88" t="s">
        <v>72</v>
      </c>
      <c r="AF497" s="88" t="s">
        <v>68</v>
      </c>
      <c r="AG497" s="88" t="s">
        <v>41</v>
      </c>
      <c r="AK497" s="3" t="s">
        <v>65</v>
      </c>
      <c r="AQ497" s="89" t="e">
        <f>IF(#REF!="základní",#REF!,0)</f>
        <v>#REF!</v>
      </c>
      <c r="AR497" s="89" t="e">
        <f>IF(#REF!="snížená",#REF!,0)</f>
        <v>#REF!</v>
      </c>
      <c r="AS497" s="89" t="e">
        <f>IF(#REF!="zákl. přenesená",#REF!,0)</f>
        <v>#REF!</v>
      </c>
      <c r="AT497" s="89" t="e">
        <f>IF(#REF!="sníž. přenesená",#REF!,0)</f>
        <v>#REF!</v>
      </c>
      <c r="AU497" s="89" t="e">
        <f>IF(#REF!="nulová",#REF!,0)</f>
        <v>#REF!</v>
      </c>
      <c r="AV497" s="3" t="s">
        <v>5</v>
      </c>
      <c r="AW497" s="89" t="e">
        <f>ROUND(#REF!*H497,2)</f>
        <v>#REF!</v>
      </c>
      <c r="AX497" s="3" t="s">
        <v>72</v>
      </c>
      <c r="AY497" s="88" t="s">
        <v>745</v>
      </c>
    </row>
    <row r="498" spans="1:51" s="11" customFormat="1" ht="67.2" x14ac:dyDescent="0.2">
      <c r="A498" s="12"/>
      <c r="B498" s="118"/>
      <c r="C498" s="86"/>
      <c r="D498" s="132" t="s">
        <v>74</v>
      </c>
      <c r="E498" s="86"/>
      <c r="F498" s="133" t="s">
        <v>720</v>
      </c>
      <c r="G498" s="86"/>
      <c r="H498" s="120"/>
      <c r="I498" s="12"/>
      <c r="J498" s="12"/>
      <c r="K498" s="12"/>
      <c r="L498" s="12"/>
      <c r="M498" s="12"/>
      <c r="N498" s="12"/>
      <c r="O498" s="12"/>
      <c r="P498" s="12"/>
      <c r="Q498" s="12"/>
      <c r="AF498" s="3" t="s">
        <v>74</v>
      </c>
      <c r="AG498" s="3" t="s">
        <v>41</v>
      </c>
    </row>
    <row r="499" spans="1:51" s="11" customFormat="1" ht="19.2" x14ac:dyDescent="0.2">
      <c r="A499" s="12"/>
      <c r="B499" s="118"/>
      <c r="C499" s="86"/>
      <c r="D499" s="132" t="s">
        <v>76</v>
      </c>
      <c r="E499" s="86"/>
      <c r="F499" s="133" t="s">
        <v>721</v>
      </c>
      <c r="G499" s="86"/>
      <c r="H499" s="120"/>
      <c r="I499" s="12"/>
      <c r="J499" s="12"/>
      <c r="K499" s="12"/>
      <c r="L499" s="12"/>
      <c r="M499" s="12"/>
      <c r="N499" s="12"/>
      <c r="O499" s="12"/>
      <c r="P499" s="12"/>
      <c r="Q499" s="12"/>
      <c r="AF499" s="3" t="s">
        <v>76</v>
      </c>
      <c r="AG499" s="3" t="s">
        <v>41</v>
      </c>
    </row>
    <row r="500" spans="1:51" s="11" customFormat="1" ht="114.9" customHeight="1" x14ac:dyDescent="0.2">
      <c r="A500" s="12"/>
      <c r="B500" s="118"/>
      <c r="C500" s="79" t="s">
        <v>746</v>
      </c>
      <c r="D500" s="79" t="s">
        <v>68</v>
      </c>
      <c r="E500" s="80" t="s">
        <v>747</v>
      </c>
      <c r="F500" s="92" t="s">
        <v>748</v>
      </c>
      <c r="G500" s="82" t="s">
        <v>122</v>
      </c>
      <c r="H500" s="131">
        <v>3</v>
      </c>
      <c r="I500" s="12"/>
      <c r="J500" s="12"/>
      <c r="K500" s="12"/>
      <c r="L500" s="12"/>
      <c r="M500" s="12"/>
      <c r="N500" s="12"/>
      <c r="O500" s="12"/>
      <c r="P500" s="12"/>
      <c r="Q500" s="12"/>
      <c r="AD500" s="88" t="s">
        <v>72</v>
      </c>
      <c r="AF500" s="88" t="s">
        <v>68</v>
      </c>
      <c r="AG500" s="88" t="s">
        <v>41</v>
      </c>
      <c r="AK500" s="3" t="s">
        <v>65</v>
      </c>
      <c r="AQ500" s="89" t="e">
        <f>IF(#REF!="základní",#REF!,0)</f>
        <v>#REF!</v>
      </c>
      <c r="AR500" s="89" t="e">
        <f>IF(#REF!="snížená",#REF!,0)</f>
        <v>#REF!</v>
      </c>
      <c r="AS500" s="89" t="e">
        <f>IF(#REF!="zákl. přenesená",#REF!,0)</f>
        <v>#REF!</v>
      </c>
      <c r="AT500" s="89" t="e">
        <f>IF(#REF!="sníž. přenesená",#REF!,0)</f>
        <v>#REF!</v>
      </c>
      <c r="AU500" s="89" t="e">
        <f>IF(#REF!="nulová",#REF!,0)</f>
        <v>#REF!</v>
      </c>
      <c r="AV500" s="3" t="s">
        <v>5</v>
      </c>
      <c r="AW500" s="89" t="e">
        <f>ROUND(#REF!*H500,2)</f>
        <v>#REF!</v>
      </c>
      <c r="AX500" s="3" t="s">
        <v>72</v>
      </c>
      <c r="AY500" s="88" t="s">
        <v>749</v>
      </c>
    </row>
    <row r="501" spans="1:51" s="11" customFormat="1" ht="67.2" x14ac:dyDescent="0.2">
      <c r="A501" s="12"/>
      <c r="B501" s="118"/>
      <c r="C501" s="86"/>
      <c r="D501" s="132" t="s">
        <v>74</v>
      </c>
      <c r="E501" s="86"/>
      <c r="F501" s="133" t="s">
        <v>720</v>
      </c>
      <c r="G501" s="86"/>
      <c r="H501" s="120"/>
      <c r="I501" s="12"/>
      <c r="J501" s="12"/>
      <c r="K501" s="12"/>
      <c r="L501" s="12"/>
      <c r="M501" s="12"/>
      <c r="N501" s="12"/>
      <c r="O501" s="12"/>
      <c r="P501" s="12"/>
      <c r="Q501" s="12"/>
      <c r="AF501" s="3" t="s">
        <v>74</v>
      </c>
      <c r="AG501" s="3" t="s">
        <v>41</v>
      </c>
    </row>
    <row r="502" spans="1:51" s="11" customFormat="1" ht="19.2" x14ac:dyDescent="0.2">
      <c r="A502" s="12"/>
      <c r="B502" s="118"/>
      <c r="C502" s="86"/>
      <c r="D502" s="132" t="s">
        <v>76</v>
      </c>
      <c r="E502" s="86"/>
      <c r="F502" s="133" t="s">
        <v>721</v>
      </c>
      <c r="G502" s="86"/>
      <c r="H502" s="120"/>
      <c r="I502" s="12"/>
      <c r="J502" s="12"/>
      <c r="K502" s="12"/>
      <c r="L502" s="12"/>
      <c r="M502" s="12"/>
      <c r="N502" s="12"/>
      <c r="O502" s="12"/>
      <c r="P502" s="12"/>
      <c r="Q502" s="12"/>
      <c r="AF502" s="3" t="s">
        <v>76</v>
      </c>
      <c r="AG502" s="3" t="s">
        <v>41</v>
      </c>
    </row>
    <row r="503" spans="1:51" s="11" customFormat="1" ht="114.9" customHeight="1" x14ac:dyDescent="0.2">
      <c r="A503" s="12"/>
      <c r="B503" s="118"/>
      <c r="C503" s="79" t="s">
        <v>750</v>
      </c>
      <c r="D503" s="79" t="s">
        <v>68</v>
      </c>
      <c r="E503" s="80" t="s">
        <v>751</v>
      </c>
      <c r="F503" s="92" t="s">
        <v>752</v>
      </c>
      <c r="G503" s="82" t="s">
        <v>122</v>
      </c>
      <c r="H503" s="131">
        <v>3</v>
      </c>
      <c r="I503" s="12"/>
      <c r="J503" s="12"/>
      <c r="K503" s="12"/>
      <c r="L503" s="12"/>
      <c r="M503" s="12"/>
      <c r="N503" s="12"/>
      <c r="O503" s="12"/>
      <c r="P503" s="12"/>
      <c r="Q503" s="12"/>
      <c r="AD503" s="88" t="s">
        <v>72</v>
      </c>
      <c r="AF503" s="88" t="s">
        <v>68</v>
      </c>
      <c r="AG503" s="88" t="s">
        <v>41</v>
      </c>
      <c r="AK503" s="3" t="s">
        <v>65</v>
      </c>
      <c r="AQ503" s="89" t="e">
        <f>IF(#REF!="základní",#REF!,0)</f>
        <v>#REF!</v>
      </c>
      <c r="AR503" s="89" t="e">
        <f>IF(#REF!="snížená",#REF!,0)</f>
        <v>#REF!</v>
      </c>
      <c r="AS503" s="89" t="e">
        <f>IF(#REF!="zákl. přenesená",#REF!,0)</f>
        <v>#REF!</v>
      </c>
      <c r="AT503" s="89" t="e">
        <f>IF(#REF!="sníž. přenesená",#REF!,0)</f>
        <v>#REF!</v>
      </c>
      <c r="AU503" s="89" t="e">
        <f>IF(#REF!="nulová",#REF!,0)</f>
        <v>#REF!</v>
      </c>
      <c r="AV503" s="3" t="s">
        <v>5</v>
      </c>
      <c r="AW503" s="89" t="e">
        <f>ROUND(#REF!*H503,2)</f>
        <v>#REF!</v>
      </c>
      <c r="AX503" s="3" t="s">
        <v>72</v>
      </c>
      <c r="AY503" s="88" t="s">
        <v>753</v>
      </c>
    </row>
    <row r="504" spans="1:51" s="11" customFormat="1" ht="67.2" x14ac:dyDescent="0.2">
      <c r="A504" s="12"/>
      <c r="B504" s="118"/>
      <c r="C504" s="86"/>
      <c r="D504" s="132" t="s">
        <v>74</v>
      </c>
      <c r="E504" s="86"/>
      <c r="F504" s="133" t="s">
        <v>720</v>
      </c>
      <c r="G504" s="86"/>
      <c r="H504" s="120"/>
      <c r="I504" s="12"/>
      <c r="J504" s="12"/>
      <c r="K504" s="12"/>
      <c r="L504" s="12"/>
      <c r="M504" s="12"/>
      <c r="N504" s="12"/>
      <c r="O504" s="12"/>
      <c r="P504" s="12"/>
      <c r="Q504" s="12"/>
      <c r="AF504" s="3" t="s">
        <v>74</v>
      </c>
      <c r="AG504" s="3" t="s">
        <v>41</v>
      </c>
    </row>
    <row r="505" spans="1:51" s="11" customFormat="1" ht="19.2" x14ac:dyDescent="0.2">
      <c r="A505" s="12"/>
      <c r="B505" s="118"/>
      <c r="C505" s="86"/>
      <c r="D505" s="132" t="s">
        <v>76</v>
      </c>
      <c r="E505" s="86"/>
      <c r="F505" s="133" t="s">
        <v>721</v>
      </c>
      <c r="G505" s="86"/>
      <c r="H505" s="120"/>
      <c r="I505" s="12"/>
      <c r="J505" s="12"/>
      <c r="K505" s="12"/>
      <c r="L505" s="12"/>
      <c r="M505" s="12"/>
      <c r="N505" s="12"/>
      <c r="O505" s="12"/>
      <c r="P505" s="12"/>
      <c r="Q505" s="12"/>
      <c r="AF505" s="3" t="s">
        <v>76</v>
      </c>
      <c r="AG505" s="3" t="s">
        <v>41</v>
      </c>
    </row>
    <row r="506" spans="1:51" s="11" customFormat="1" ht="128.55000000000001" customHeight="1" x14ac:dyDescent="0.2">
      <c r="A506" s="12"/>
      <c r="B506" s="118"/>
      <c r="C506" s="79" t="s">
        <v>754</v>
      </c>
      <c r="D506" s="79" t="s">
        <v>68</v>
      </c>
      <c r="E506" s="80" t="s">
        <v>755</v>
      </c>
      <c r="F506" s="92" t="s">
        <v>756</v>
      </c>
      <c r="G506" s="82" t="s">
        <v>122</v>
      </c>
      <c r="H506" s="131">
        <v>10</v>
      </c>
      <c r="I506" s="12"/>
      <c r="J506" s="12"/>
      <c r="K506" s="12"/>
      <c r="L506" s="12"/>
      <c r="M506" s="12"/>
      <c r="N506" s="12"/>
      <c r="O506" s="12"/>
      <c r="P506" s="12"/>
      <c r="Q506" s="12"/>
      <c r="AD506" s="88" t="s">
        <v>72</v>
      </c>
      <c r="AF506" s="88" t="s">
        <v>68</v>
      </c>
      <c r="AG506" s="88" t="s">
        <v>41</v>
      </c>
      <c r="AK506" s="3" t="s">
        <v>65</v>
      </c>
      <c r="AQ506" s="89" t="e">
        <f>IF(#REF!="základní",#REF!,0)</f>
        <v>#REF!</v>
      </c>
      <c r="AR506" s="89" t="e">
        <f>IF(#REF!="snížená",#REF!,0)</f>
        <v>#REF!</v>
      </c>
      <c r="AS506" s="89" t="e">
        <f>IF(#REF!="zákl. přenesená",#REF!,0)</f>
        <v>#REF!</v>
      </c>
      <c r="AT506" s="89" t="e">
        <f>IF(#REF!="sníž. přenesená",#REF!,0)</f>
        <v>#REF!</v>
      </c>
      <c r="AU506" s="89" t="e">
        <f>IF(#REF!="nulová",#REF!,0)</f>
        <v>#REF!</v>
      </c>
      <c r="AV506" s="3" t="s">
        <v>5</v>
      </c>
      <c r="AW506" s="89" t="e">
        <f>ROUND(#REF!*H506,2)</f>
        <v>#REF!</v>
      </c>
      <c r="AX506" s="3" t="s">
        <v>72</v>
      </c>
      <c r="AY506" s="88" t="s">
        <v>757</v>
      </c>
    </row>
    <row r="507" spans="1:51" s="11" customFormat="1" ht="76.8" x14ac:dyDescent="0.2">
      <c r="A507" s="12"/>
      <c r="B507" s="118"/>
      <c r="C507" s="86"/>
      <c r="D507" s="132" t="s">
        <v>74</v>
      </c>
      <c r="E507" s="86"/>
      <c r="F507" s="133" t="s">
        <v>758</v>
      </c>
      <c r="G507" s="86"/>
      <c r="H507" s="120"/>
      <c r="I507" s="12"/>
      <c r="J507" s="12"/>
      <c r="K507" s="12"/>
      <c r="L507" s="12"/>
      <c r="M507" s="12"/>
      <c r="N507" s="12"/>
      <c r="O507" s="12"/>
      <c r="P507" s="12"/>
      <c r="Q507" s="12"/>
      <c r="AF507" s="3" t="s">
        <v>74</v>
      </c>
      <c r="AG507" s="3" t="s">
        <v>41</v>
      </c>
    </row>
    <row r="508" spans="1:51" s="11" customFormat="1" ht="134.25" customHeight="1" x14ac:dyDescent="0.2">
      <c r="A508" s="12"/>
      <c r="B508" s="118"/>
      <c r="C508" s="79" t="s">
        <v>759</v>
      </c>
      <c r="D508" s="79" t="s">
        <v>68</v>
      </c>
      <c r="E508" s="80" t="s">
        <v>760</v>
      </c>
      <c r="F508" s="92" t="s">
        <v>761</v>
      </c>
      <c r="G508" s="82" t="s">
        <v>122</v>
      </c>
      <c r="H508" s="131">
        <v>10</v>
      </c>
      <c r="I508" s="12"/>
      <c r="J508" s="12"/>
      <c r="K508" s="12"/>
      <c r="L508" s="12"/>
      <c r="M508" s="12"/>
      <c r="N508" s="12"/>
      <c r="O508" s="12"/>
      <c r="P508" s="12"/>
      <c r="Q508" s="12"/>
      <c r="AD508" s="88" t="s">
        <v>72</v>
      </c>
      <c r="AF508" s="88" t="s">
        <v>68</v>
      </c>
      <c r="AG508" s="88" t="s">
        <v>41</v>
      </c>
      <c r="AK508" s="3" t="s">
        <v>65</v>
      </c>
      <c r="AQ508" s="89" t="e">
        <f>IF(#REF!="základní",#REF!,0)</f>
        <v>#REF!</v>
      </c>
      <c r="AR508" s="89" t="e">
        <f>IF(#REF!="snížená",#REF!,0)</f>
        <v>#REF!</v>
      </c>
      <c r="AS508" s="89" t="e">
        <f>IF(#REF!="zákl. přenesená",#REF!,0)</f>
        <v>#REF!</v>
      </c>
      <c r="AT508" s="89" t="e">
        <f>IF(#REF!="sníž. přenesená",#REF!,0)</f>
        <v>#REF!</v>
      </c>
      <c r="AU508" s="89" t="e">
        <f>IF(#REF!="nulová",#REF!,0)</f>
        <v>#REF!</v>
      </c>
      <c r="AV508" s="3" t="s">
        <v>5</v>
      </c>
      <c r="AW508" s="89" t="e">
        <f>ROUND(#REF!*H508,2)</f>
        <v>#REF!</v>
      </c>
      <c r="AX508" s="3" t="s">
        <v>72</v>
      </c>
      <c r="AY508" s="88" t="s">
        <v>762</v>
      </c>
    </row>
    <row r="509" spans="1:51" s="11" customFormat="1" ht="76.8" x14ac:dyDescent="0.2">
      <c r="A509" s="12"/>
      <c r="B509" s="118"/>
      <c r="C509" s="86"/>
      <c r="D509" s="132" t="s">
        <v>74</v>
      </c>
      <c r="E509" s="86"/>
      <c r="F509" s="133" t="s">
        <v>758</v>
      </c>
      <c r="G509" s="86"/>
      <c r="H509" s="120"/>
      <c r="I509" s="12"/>
      <c r="J509" s="12"/>
      <c r="K509" s="12"/>
      <c r="L509" s="12"/>
      <c r="M509" s="12"/>
      <c r="N509" s="12"/>
      <c r="O509" s="12"/>
      <c r="P509" s="12"/>
      <c r="Q509" s="12"/>
      <c r="AF509" s="3" t="s">
        <v>74</v>
      </c>
      <c r="AG509" s="3" t="s">
        <v>41</v>
      </c>
    </row>
    <row r="510" spans="1:51" s="11" customFormat="1" ht="134.25" customHeight="1" x14ac:dyDescent="0.2">
      <c r="A510" s="12"/>
      <c r="B510" s="118"/>
      <c r="C510" s="79" t="s">
        <v>763</v>
      </c>
      <c r="D510" s="79" t="s">
        <v>68</v>
      </c>
      <c r="E510" s="80" t="s">
        <v>764</v>
      </c>
      <c r="F510" s="92" t="s">
        <v>765</v>
      </c>
      <c r="G510" s="82" t="s">
        <v>122</v>
      </c>
      <c r="H510" s="131">
        <v>10</v>
      </c>
      <c r="I510" s="12"/>
      <c r="J510" s="12"/>
      <c r="K510" s="12"/>
      <c r="L510" s="12"/>
      <c r="M510" s="12"/>
      <c r="N510" s="12"/>
      <c r="O510" s="12"/>
      <c r="P510" s="12"/>
      <c r="Q510" s="12"/>
      <c r="AD510" s="88" t="s">
        <v>72</v>
      </c>
      <c r="AF510" s="88" t="s">
        <v>68</v>
      </c>
      <c r="AG510" s="88" t="s">
        <v>41</v>
      </c>
      <c r="AK510" s="3" t="s">
        <v>65</v>
      </c>
      <c r="AQ510" s="89" t="e">
        <f>IF(#REF!="základní",#REF!,0)</f>
        <v>#REF!</v>
      </c>
      <c r="AR510" s="89" t="e">
        <f>IF(#REF!="snížená",#REF!,0)</f>
        <v>#REF!</v>
      </c>
      <c r="AS510" s="89" t="e">
        <f>IF(#REF!="zákl. přenesená",#REF!,0)</f>
        <v>#REF!</v>
      </c>
      <c r="AT510" s="89" t="e">
        <f>IF(#REF!="sníž. přenesená",#REF!,0)</f>
        <v>#REF!</v>
      </c>
      <c r="AU510" s="89" t="e">
        <f>IF(#REF!="nulová",#REF!,0)</f>
        <v>#REF!</v>
      </c>
      <c r="AV510" s="3" t="s">
        <v>5</v>
      </c>
      <c r="AW510" s="89" t="e">
        <f>ROUND(#REF!*H510,2)</f>
        <v>#REF!</v>
      </c>
      <c r="AX510" s="3" t="s">
        <v>72</v>
      </c>
      <c r="AY510" s="88" t="s">
        <v>766</v>
      </c>
    </row>
    <row r="511" spans="1:51" s="11" customFormat="1" ht="76.8" x14ac:dyDescent="0.2">
      <c r="A511" s="12"/>
      <c r="B511" s="118"/>
      <c r="C511" s="86"/>
      <c r="D511" s="132" t="s">
        <v>74</v>
      </c>
      <c r="E511" s="86"/>
      <c r="F511" s="133" t="s">
        <v>758</v>
      </c>
      <c r="G511" s="86"/>
      <c r="H511" s="120"/>
      <c r="I511" s="12"/>
      <c r="J511" s="12"/>
      <c r="K511" s="12"/>
      <c r="L511" s="12"/>
      <c r="M511" s="12"/>
      <c r="N511" s="12"/>
      <c r="O511" s="12"/>
      <c r="P511" s="12"/>
      <c r="Q511" s="12"/>
      <c r="AF511" s="3" t="s">
        <v>74</v>
      </c>
      <c r="AG511" s="3" t="s">
        <v>41</v>
      </c>
    </row>
    <row r="512" spans="1:51" s="11" customFormat="1" ht="128.55000000000001" customHeight="1" x14ac:dyDescent="0.2">
      <c r="A512" s="12"/>
      <c r="B512" s="118"/>
      <c r="C512" s="79" t="s">
        <v>767</v>
      </c>
      <c r="D512" s="79" t="s">
        <v>68</v>
      </c>
      <c r="E512" s="80" t="s">
        <v>768</v>
      </c>
      <c r="F512" s="92" t="s">
        <v>769</v>
      </c>
      <c r="G512" s="82" t="s">
        <v>122</v>
      </c>
      <c r="H512" s="131">
        <v>10</v>
      </c>
      <c r="I512" s="12"/>
      <c r="J512" s="12"/>
      <c r="K512" s="12"/>
      <c r="L512" s="12"/>
      <c r="M512" s="12"/>
      <c r="N512" s="12"/>
      <c r="O512" s="12"/>
      <c r="P512" s="12"/>
      <c r="Q512" s="12"/>
      <c r="AD512" s="88" t="s">
        <v>72</v>
      </c>
      <c r="AF512" s="88" t="s">
        <v>68</v>
      </c>
      <c r="AG512" s="88" t="s">
        <v>41</v>
      </c>
      <c r="AK512" s="3" t="s">
        <v>65</v>
      </c>
      <c r="AQ512" s="89" t="e">
        <f>IF(#REF!="základní",#REF!,0)</f>
        <v>#REF!</v>
      </c>
      <c r="AR512" s="89" t="e">
        <f>IF(#REF!="snížená",#REF!,0)</f>
        <v>#REF!</v>
      </c>
      <c r="AS512" s="89" t="e">
        <f>IF(#REF!="zákl. přenesená",#REF!,0)</f>
        <v>#REF!</v>
      </c>
      <c r="AT512" s="89" t="e">
        <f>IF(#REF!="sníž. přenesená",#REF!,0)</f>
        <v>#REF!</v>
      </c>
      <c r="AU512" s="89" t="e">
        <f>IF(#REF!="nulová",#REF!,0)</f>
        <v>#REF!</v>
      </c>
      <c r="AV512" s="3" t="s">
        <v>5</v>
      </c>
      <c r="AW512" s="89" t="e">
        <f>ROUND(#REF!*H512,2)</f>
        <v>#REF!</v>
      </c>
      <c r="AX512" s="3" t="s">
        <v>72</v>
      </c>
      <c r="AY512" s="88" t="s">
        <v>770</v>
      </c>
    </row>
    <row r="513" spans="1:51" s="11" customFormat="1" ht="76.8" x14ac:dyDescent="0.2">
      <c r="A513" s="12"/>
      <c r="B513" s="118"/>
      <c r="C513" s="86"/>
      <c r="D513" s="132" t="s">
        <v>74</v>
      </c>
      <c r="E513" s="86"/>
      <c r="F513" s="133" t="s">
        <v>758</v>
      </c>
      <c r="G513" s="86"/>
      <c r="H513" s="120"/>
      <c r="I513" s="12"/>
      <c r="J513" s="12"/>
      <c r="K513" s="12"/>
      <c r="L513" s="12"/>
      <c r="M513" s="12"/>
      <c r="N513" s="12"/>
      <c r="O513" s="12"/>
      <c r="P513" s="12"/>
      <c r="Q513" s="12"/>
      <c r="AF513" s="3" t="s">
        <v>74</v>
      </c>
      <c r="AG513" s="3" t="s">
        <v>41</v>
      </c>
    </row>
    <row r="514" spans="1:51" s="11" customFormat="1" ht="134.25" customHeight="1" x14ac:dyDescent="0.2">
      <c r="A514" s="12"/>
      <c r="B514" s="118"/>
      <c r="C514" s="79" t="s">
        <v>771</v>
      </c>
      <c r="D514" s="79" t="s">
        <v>68</v>
      </c>
      <c r="E514" s="80" t="s">
        <v>772</v>
      </c>
      <c r="F514" s="92" t="s">
        <v>773</v>
      </c>
      <c r="G514" s="82" t="s">
        <v>122</v>
      </c>
      <c r="H514" s="131">
        <v>10</v>
      </c>
      <c r="I514" s="12"/>
      <c r="J514" s="12"/>
      <c r="K514" s="12"/>
      <c r="L514" s="12"/>
      <c r="M514" s="12"/>
      <c r="N514" s="12"/>
      <c r="O514" s="12"/>
      <c r="P514" s="12"/>
      <c r="Q514" s="12"/>
      <c r="AD514" s="88" t="s">
        <v>72</v>
      </c>
      <c r="AF514" s="88" t="s">
        <v>68</v>
      </c>
      <c r="AG514" s="88" t="s">
        <v>41</v>
      </c>
      <c r="AK514" s="3" t="s">
        <v>65</v>
      </c>
      <c r="AQ514" s="89" t="e">
        <f>IF(#REF!="základní",#REF!,0)</f>
        <v>#REF!</v>
      </c>
      <c r="AR514" s="89" t="e">
        <f>IF(#REF!="snížená",#REF!,0)</f>
        <v>#REF!</v>
      </c>
      <c r="AS514" s="89" t="e">
        <f>IF(#REF!="zákl. přenesená",#REF!,0)</f>
        <v>#REF!</v>
      </c>
      <c r="AT514" s="89" t="e">
        <f>IF(#REF!="sníž. přenesená",#REF!,0)</f>
        <v>#REF!</v>
      </c>
      <c r="AU514" s="89" t="e">
        <f>IF(#REF!="nulová",#REF!,0)</f>
        <v>#REF!</v>
      </c>
      <c r="AV514" s="3" t="s">
        <v>5</v>
      </c>
      <c r="AW514" s="89" t="e">
        <f>ROUND(#REF!*H514,2)</f>
        <v>#REF!</v>
      </c>
      <c r="AX514" s="3" t="s">
        <v>72</v>
      </c>
      <c r="AY514" s="88" t="s">
        <v>774</v>
      </c>
    </row>
    <row r="515" spans="1:51" s="11" customFormat="1" ht="76.8" x14ac:dyDescent="0.2">
      <c r="A515" s="12"/>
      <c r="B515" s="118"/>
      <c r="C515" s="86"/>
      <c r="D515" s="132" t="s">
        <v>74</v>
      </c>
      <c r="E515" s="86"/>
      <c r="F515" s="133" t="s">
        <v>758</v>
      </c>
      <c r="G515" s="86"/>
      <c r="H515" s="120"/>
      <c r="I515" s="12"/>
      <c r="J515" s="12"/>
      <c r="K515" s="12"/>
      <c r="L515" s="12"/>
      <c r="M515" s="12"/>
      <c r="N515" s="12"/>
      <c r="O515" s="12"/>
      <c r="P515" s="12"/>
      <c r="Q515" s="12"/>
      <c r="AF515" s="3" t="s">
        <v>74</v>
      </c>
      <c r="AG515" s="3" t="s">
        <v>41</v>
      </c>
    </row>
    <row r="516" spans="1:51" s="11" customFormat="1" ht="134.25" customHeight="1" x14ac:dyDescent="0.2">
      <c r="A516" s="12"/>
      <c r="B516" s="118"/>
      <c r="C516" s="79" t="s">
        <v>775</v>
      </c>
      <c r="D516" s="79" t="s">
        <v>68</v>
      </c>
      <c r="E516" s="80" t="s">
        <v>776</v>
      </c>
      <c r="F516" s="92" t="s">
        <v>777</v>
      </c>
      <c r="G516" s="82" t="s">
        <v>122</v>
      </c>
      <c r="H516" s="131">
        <v>10</v>
      </c>
      <c r="I516" s="12"/>
      <c r="J516" s="12"/>
      <c r="K516" s="12"/>
      <c r="L516" s="12"/>
      <c r="M516" s="12"/>
      <c r="N516" s="12"/>
      <c r="O516" s="12"/>
      <c r="P516" s="12"/>
      <c r="Q516" s="12"/>
      <c r="AD516" s="88" t="s">
        <v>72</v>
      </c>
      <c r="AF516" s="88" t="s">
        <v>68</v>
      </c>
      <c r="AG516" s="88" t="s">
        <v>41</v>
      </c>
      <c r="AK516" s="3" t="s">
        <v>65</v>
      </c>
      <c r="AQ516" s="89" t="e">
        <f>IF(#REF!="základní",#REF!,0)</f>
        <v>#REF!</v>
      </c>
      <c r="AR516" s="89" t="e">
        <f>IF(#REF!="snížená",#REF!,0)</f>
        <v>#REF!</v>
      </c>
      <c r="AS516" s="89" t="e">
        <f>IF(#REF!="zákl. přenesená",#REF!,0)</f>
        <v>#REF!</v>
      </c>
      <c r="AT516" s="89" t="e">
        <f>IF(#REF!="sníž. přenesená",#REF!,0)</f>
        <v>#REF!</v>
      </c>
      <c r="AU516" s="89" t="e">
        <f>IF(#REF!="nulová",#REF!,0)</f>
        <v>#REF!</v>
      </c>
      <c r="AV516" s="3" t="s">
        <v>5</v>
      </c>
      <c r="AW516" s="89" t="e">
        <f>ROUND(#REF!*H516,2)</f>
        <v>#REF!</v>
      </c>
      <c r="AX516" s="3" t="s">
        <v>72</v>
      </c>
      <c r="AY516" s="88" t="s">
        <v>778</v>
      </c>
    </row>
    <row r="517" spans="1:51" s="11" customFormat="1" ht="76.8" x14ac:dyDescent="0.2">
      <c r="A517" s="12"/>
      <c r="B517" s="118"/>
      <c r="C517" s="86"/>
      <c r="D517" s="132" t="s">
        <v>74</v>
      </c>
      <c r="E517" s="86"/>
      <c r="F517" s="133" t="s">
        <v>758</v>
      </c>
      <c r="G517" s="86"/>
      <c r="H517" s="120"/>
      <c r="I517" s="12"/>
      <c r="J517" s="12"/>
      <c r="K517" s="12"/>
      <c r="L517" s="12"/>
      <c r="M517" s="12"/>
      <c r="N517" s="12"/>
      <c r="O517" s="12"/>
      <c r="P517" s="12"/>
      <c r="Q517" s="12"/>
      <c r="AF517" s="3" t="s">
        <v>74</v>
      </c>
      <c r="AG517" s="3" t="s">
        <v>41</v>
      </c>
    </row>
    <row r="518" spans="1:51" s="11" customFormat="1" ht="128.55000000000001" customHeight="1" x14ac:dyDescent="0.2">
      <c r="A518" s="12"/>
      <c r="B518" s="118"/>
      <c r="C518" s="79" t="s">
        <v>779</v>
      </c>
      <c r="D518" s="79" t="s">
        <v>68</v>
      </c>
      <c r="E518" s="80" t="s">
        <v>780</v>
      </c>
      <c r="F518" s="92" t="s">
        <v>781</v>
      </c>
      <c r="G518" s="82" t="s">
        <v>122</v>
      </c>
      <c r="H518" s="131">
        <v>3</v>
      </c>
      <c r="I518" s="12"/>
      <c r="J518" s="12"/>
      <c r="K518" s="12"/>
      <c r="L518" s="12"/>
      <c r="M518" s="12"/>
      <c r="N518" s="12"/>
      <c r="O518" s="12"/>
      <c r="P518" s="12"/>
      <c r="Q518" s="12"/>
      <c r="AD518" s="88" t="s">
        <v>72</v>
      </c>
      <c r="AF518" s="88" t="s">
        <v>68</v>
      </c>
      <c r="AG518" s="88" t="s">
        <v>41</v>
      </c>
      <c r="AK518" s="3" t="s">
        <v>65</v>
      </c>
      <c r="AQ518" s="89" t="e">
        <f>IF(#REF!="základní",#REF!,0)</f>
        <v>#REF!</v>
      </c>
      <c r="AR518" s="89" t="e">
        <f>IF(#REF!="snížená",#REF!,0)</f>
        <v>#REF!</v>
      </c>
      <c r="AS518" s="89" t="e">
        <f>IF(#REF!="zákl. přenesená",#REF!,0)</f>
        <v>#REF!</v>
      </c>
      <c r="AT518" s="89" t="e">
        <f>IF(#REF!="sníž. přenesená",#REF!,0)</f>
        <v>#REF!</v>
      </c>
      <c r="AU518" s="89" t="e">
        <f>IF(#REF!="nulová",#REF!,0)</f>
        <v>#REF!</v>
      </c>
      <c r="AV518" s="3" t="s">
        <v>5</v>
      </c>
      <c r="AW518" s="89" t="e">
        <f>ROUND(#REF!*H518,2)</f>
        <v>#REF!</v>
      </c>
      <c r="AX518" s="3" t="s">
        <v>72</v>
      </c>
      <c r="AY518" s="88" t="s">
        <v>782</v>
      </c>
    </row>
    <row r="519" spans="1:51" s="11" customFormat="1" ht="76.8" x14ac:dyDescent="0.2">
      <c r="A519" s="12"/>
      <c r="B519" s="118"/>
      <c r="C519" s="86"/>
      <c r="D519" s="132" t="s">
        <v>74</v>
      </c>
      <c r="E519" s="86"/>
      <c r="F519" s="133" t="s">
        <v>758</v>
      </c>
      <c r="G519" s="86"/>
      <c r="H519" s="120"/>
      <c r="I519" s="12"/>
      <c r="J519" s="12"/>
      <c r="K519" s="12"/>
      <c r="L519" s="12"/>
      <c r="M519" s="12"/>
      <c r="N519" s="12"/>
      <c r="O519" s="12"/>
      <c r="P519" s="12"/>
      <c r="Q519" s="12"/>
      <c r="AF519" s="3" t="s">
        <v>74</v>
      </c>
      <c r="AG519" s="3" t="s">
        <v>41</v>
      </c>
    </row>
    <row r="520" spans="1:51" s="11" customFormat="1" ht="128.55000000000001" customHeight="1" x14ac:dyDescent="0.2">
      <c r="A520" s="12"/>
      <c r="B520" s="118"/>
      <c r="C520" s="79" t="s">
        <v>783</v>
      </c>
      <c r="D520" s="79" t="s">
        <v>68</v>
      </c>
      <c r="E520" s="80" t="s">
        <v>784</v>
      </c>
      <c r="F520" s="92" t="s">
        <v>785</v>
      </c>
      <c r="G520" s="82" t="s">
        <v>122</v>
      </c>
      <c r="H520" s="131">
        <v>3</v>
      </c>
      <c r="I520" s="12"/>
      <c r="J520" s="12"/>
      <c r="K520" s="12"/>
      <c r="L520" s="12"/>
      <c r="M520" s="12"/>
      <c r="N520" s="12"/>
      <c r="O520" s="12"/>
      <c r="P520" s="12"/>
      <c r="Q520" s="12"/>
      <c r="AD520" s="88" t="s">
        <v>72</v>
      </c>
      <c r="AF520" s="88" t="s">
        <v>68</v>
      </c>
      <c r="AG520" s="88" t="s">
        <v>41</v>
      </c>
      <c r="AK520" s="3" t="s">
        <v>65</v>
      </c>
      <c r="AQ520" s="89" t="e">
        <f>IF(#REF!="základní",#REF!,0)</f>
        <v>#REF!</v>
      </c>
      <c r="AR520" s="89" t="e">
        <f>IF(#REF!="snížená",#REF!,0)</f>
        <v>#REF!</v>
      </c>
      <c r="AS520" s="89" t="e">
        <f>IF(#REF!="zákl. přenesená",#REF!,0)</f>
        <v>#REF!</v>
      </c>
      <c r="AT520" s="89" t="e">
        <f>IF(#REF!="sníž. přenesená",#REF!,0)</f>
        <v>#REF!</v>
      </c>
      <c r="AU520" s="89" t="e">
        <f>IF(#REF!="nulová",#REF!,0)</f>
        <v>#REF!</v>
      </c>
      <c r="AV520" s="3" t="s">
        <v>5</v>
      </c>
      <c r="AW520" s="89" t="e">
        <f>ROUND(#REF!*H520,2)</f>
        <v>#REF!</v>
      </c>
      <c r="AX520" s="3" t="s">
        <v>72</v>
      </c>
      <c r="AY520" s="88" t="s">
        <v>786</v>
      </c>
    </row>
    <row r="521" spans="1:51" s="11" customFormat="1" ht="76.8" x14ac:dyDescent="0.2">
      <c r="A521" s="12"/>
      <c r="B521" s="118"/>
      <c r="C521" s="86"/>
      <c r="D521" s="132" t="s">
        <v>74</v>
      </c>
      <c r="E521" s="86"/>
      <c r="F521" s="133" t="s">
        <v>758</v>
      </c>
      <c r="G521" s="86"/>
      <c r="H521" s="120"/>
      <c r="I521" s="12"/>
      <c r="J521" s="12"/>
      <c r="K521" s="12"/>
      <c r="L521" s="12"/>
      <c r="M521" s="12"/>
      <c r="N521" s="12"/>
      <c r="O521" s="12"/>
      <c r="P521" s="12"/>
      <c r="Q521" s="12"/>
      <c r="AF521" s="3" t="s">
        <v>74</v>
      </c>
      <c r="AG521" s="3" t="s">
        <v>41</v>
      </c>
    </row>
    <row r="522" spans="1:51" s="11" customFormat="1" ht="128.55000000000001" customHeight="1" x14ac:dyDescent="0.2">
      <c r="A522" s="12"/>
      <c r="B522" s="118"/>
      <c r="C522" s="79" t="s">
        <v>787</v>
      </c>
      <c r="D522" s="79" t="s">
        <v>68</v>
      </c>
      <c r="E522" s="80" t="s">
        <v>788</v>
      </c>
      <c r="F522" s="92" t="s">
        <v>789</v>
      </c>
      <c r="G522" s="82" t="s">
        <v>122</v>
      </c>
      <c r="H522" s="131">
        <v>3</v>
      </c>
      <c r="I522" s="12"/>
      <c r="J522" s="12"/>
      <c r="K522" s="12"/>
      <c r="L522" s="12"/>
      <c r="M522" s="12"/>
      <c r="N522" s="12"/>
      <c r="O522" s="12"/>
      <c r="P522" s="12"/>
      <c r="Q522" s="12"/>
      <c r="AD522" s="88" t="s">
        <v>72</v>
      </c>
      <c r="AF522" s="88" t="s">
        <v>68</v>
      </c>
      <c r="AG522" s="88" t="s">
        <v>41</v>
      </c>
      <c r="AK522" s="3" t="s">
        <v>65</v>
      </c>
      <c r="AQ522" s="89" t="e">
        <f>IF(#REF!="základní",#REF!,0)</f>
        <v>#REF!</v>
      </c>
      <c r="AR522" s="89" t="e">
        <f>IF(#REF!="snížená",#REF!,0)</f>
        <v>#REF!</v>
      </c>
      <c r="AS522" s="89" t="e">
        <f>IF(#REF!="zákl. přenesená",#REF!,0)</f>
        <v>#REF!</v>
      </c>
      <c r="AT522" s="89" t="e">
        <f>IF(#REF!="sníž. přenesená",#REF!,0)</f>
        <v>#REF!</v>
      </c>
      <c r="AU522" s="89" t="e">
        <f>IF(#REF!="nulová",#REF!,0)</f>
        <v>#REF!</v>
      </c>
      <c r="AV522" s="3" t="s">
        <v>5</v>
      </c>
      <c r="AW522" s="89" t="e">
        <f>ROUND(#REF!*H522,2)</f>
        <v>#REF!</v>
      </c>
      <c r="AX522" s="3" t="s">
        <v>72</v>
      </c>
      <c r="AY522" s="88" t="s">
        <v>790</v>
      </c>
    </row>
    <row r="523" spans="1:51" s="11" customFormat="1" ht="76.8" x14ac:dyDescent="0.2">
      <c r="A523" s="12"/>
      <c r="B523" s="118"/>
      <c r="C523" s="86"/>
      <c r="D523" s="132" t="s">
        <v>74</v>
      </c>
      <c r="E523" s="86"/>
      <c r="F523" s="133" t="s">
        <v>758</v>
      </c>
      <c r="G523" s="86"/>
      <c r="H523" s="120"/>
      <c r="I523" s="12"/>
      <c r="J523" s="12"/>
      <c r="K523" s="12"/>
      <c r="L523" s="12"/>
      <c r="M523" s="12"/>
      <c r="N523" s="12"/>
      <c r="O523" s="12"/>
      <c r="P523" s="12"/>
      <c r="Q523" s="12"/>
      <c r="AF523" s="3" t="s">
        <v>74</v>
      </c>
      <c r="AG523" s="3" t="s">
        <v>41</v>
      </c>
    </row>
    <row r="524" spans="1:51" s="11" customFormat="1" ht="114.9" customHeight="1" x14ac:dyDescent="0.2">
      <c r="A524" s="12"/>
      <c r="B524" s="118"/>
      <c r="C524" s="79" t="s">
        <v>791</v>
      </c>
      <c r="D524" s="79" t="s">
        <v>68</v>
      </c>
      <c r="E524" s="80" t="s">
        <v>792</v>
      </c>
      <c r="F524" s="92" t="s">
        <v>793</v>
      </c>
      <c r="G524" s="82" t="s">
        <v>122</v>
      </c>
      <c r="H524" s="131">
        <v>2</v>
      </c>
      <c r="I524" s="12"/>
      <c r="J524" s="12"/>
      <c r="K524" s="12"/>
      <c r="L524" s="12"/>
      <c r="M524" s="12"/>
      <c r="N524" s="12"/>
      <c r="O524" s="12"/>
      <c r="P524" s="12"/>
      <c r="Q524" s="12"/>
      <c r="AD524" s="88" t="s">
        <v>72</v>
      </c>
      <c r="AF524" s="88" t="s">
        <v>68</v>
      </c>
      <c r="AG524" s="88" t="s">
        <v>41</v>
      </c>
      <c r="AK524" s="3" t="s">
        <v>65</v>
      </c>
      <c r="AQ524" s="89" t="e">
        <f>IF(#REF!="základní",#REF!,0)</f>
        <v>#REF!</v>
      </c>
      <c r="AR524" s="89" t="e">
        <f>IF(#REF!="snížená",#REF!,0)</f>
        <v>#REF!</v>
      </c>
      <c r="AS524" s="89" t="e">
        <f>IF(#REF!="zákl. přenesená",#REF!,0)</f>
        <v>#REF!</v>
      </c>
      <c r="AT524" s="89" t="e">
        <f>IF(#REF!="sníž. přenesená",#REF!,0)</f>
        <v>#REF!</v>
      </c>
      <c r="AU524" s="89" t="e">
        <f>IF(#REF!="nulová",#REF!,0)</f>
        <v>#REF!</v>
      </c>
      <c r="AV524" s="3" t="s">
        <v>5</v>
      </c>
      <c r="AW524" s="89" t="e">
        <f>ROUND(#REF!*H524,2)</f>
        <v>#REF!</v>
      </c>
      <c r="AX524" s="3" t="s">
        <v>72</v>
      </c>
      <c r="AY524" s="88" t="s">
        <v>794</v>
      </c>
    </row>
    <row r="525" spans="1:51" s="11" customFormat="1" ht="76.8" x14ac:dyDescent="0.2">
      <c r="A525" s="12"/>
      <c r="B525" s="118"/>
      <c r="C525" s="86"/>
      <c r="D525" s="132" t="s">
        <v>74</v>
      </c>
      <c r="E525" s="86"/>
      <c r="F525" s="133" t="s">
        <v>795</v>
      </c>
      <c r="G525" s="86"/>
      <c r="H525" s="120"/>
      <c r="I525" s="12"/>
      <c r="J525" s="12"/>
      <c r="K525" s="12"/>
      <c r="L525" s="12"/>
      <c r="M525" s="12"/>
      <c r="N525" s="12"/>
      <c r="O525" s="12"/>
      <c r="P525" s="12"/>
      <c r="Q525" s="12"/>
      <c r="AF525" s="3" t="s">
        <v>74</v>
      </c>
      <c r="AG525" s="3" t="s">
        <v>41</v>
      </c>
    </row>
    <row r="526" spans="1:51" s="11" customFormat="1" ht="114.9" customHeight="1" x14ac:dyDescent="0.2">
      <c r="A526" s="12"/>
      <c r="B526" s="118"/>
      <c r="C526" s="79" t="s">
        <v>796</v>
      </c>
      <c r="D526" s="79" t="s">
        <v>68</v>
      </c>
      <c r="E526" s="80" t="s">
        <v>797</v>
      </c>
      <c r="F526" s="92" t="s">
        <v>798</v>
      </c>
      <c r="G526" s="82" t="s">
        <v>122</v>
      </c>
      <c r="H526" s="131">
        <v>2</v>
      </c>
      <c r="I526" s="12"/>
      <c r="J526" s="12"/>
      <c r="K526" s="12"/>
      <c r="L526" s="12"/>
      <c r="M526" s="12"/>
      <c r="N526" s="12"/>
      <c r="O526" s="12"/>
      <c r="P526" s="12"/>
      <c r="Q526" s="12"/>
      <c r="AD526" s="88" t="s">
        <v>72</v>
      </c>
      <c r="AF526" s="88" t="s">
        <v>68</v>
      </c>
      <c r="AG526" s="88" t="s">
        <v>41</v>
      </c>
      <c r="AK526" s="3" t="s">
        <v>65</v>
      </c>
      <c r="AQ526" s="89" t="e">
        <f>IF(#REF!="základní",#REF!,0)</f>
        <v>#REF!</v>
      </c>
      <c r="AR526" s="89" t="e">
        <f>IF(#REF!="snížená",#REF!,0)</f>
        <v>#REF!</v>
      </c>
      <c r="AS526" s="89" t="e">
        <f>IF(#REF!="zákl. přenesená",#REF!,0)</f>
        <v>#REF!</v>
      </c>
      <c r="AT526" s="89" t="e">
        <f>IF(#REF!="sníž. přenesená",#REF!,0)</f>
        <v>#REF!</v>
      </c>
      <c r="AU526" s="89" t="e">
        <f>IF(#REF!="nulová",#REF!,0)</f>
        <v>#REF!</v>
      </c>
      <c r="AV526" s="3" t="s">
        <v>5</v>
      </c>
      <c r="AW526" s="89" t="e">
        <f>ROUND(#REF!*H526,2)</f>
        <v>#REF!</v>
      </c>
      <c r="AX526" s="3" t="s">
        <v>72</v>
      </c>
      <c r="AY526" s="88" t="s">
        <v>799</v>
      </c>
    </row>
    <row r="527" spans="1:51" s="11" customFormat="1" ht="76.8" x14ac:dyDescent="0.2">
      <c r="A527" s="12"/>
      <c r="B527" s="118"/>
      <c r="C527" s="86"/>
      <c r="D527" s="132" t="s">
        <v>74</v>
      </c>
      <c r="E527" s="86"/>
      <c r="F527" s="133" t="s">
        <v>795</v>
      </c>
      <c r="G527" s="86"/>
      <c r="H527" s="120"/>
      <c r="I527" s="12"/>
      <c r="J527" s="12"/>
      <c r="K527" s="12"/>
      <c r="L527" s="12"/>
      <c r="M527" s="12"/>
      <c r="N527" s="12"/>
      <c r="O527" s="12"/>
      <c r="P527" s="12"/>
      <c r="Q527" s="12"/>
      <c r="AF527" s="3" t="s">
        <v>74</v>
      </c>
      <c r="AG527" s="3" t="s">
        <v>41</v>
      </c>
    </row>
    <row r="528" spans="1:51" s="11" customFormat="1" ht="114.9" customHeight="1" x14ac:dyDescent="0.2">
      <c r="A528" s="12"/>
      <c r="B528" s="118"/>
      <c r="C528" s="79" t="s">
        <v>800</v>
      </c>
      <c r="D528" s="79" t="s">
        <v>68</v>
      </c>
      <c r="E528" s="80" t="s">
        <v>801</v>
      </c>
      <c r="F528" s="92" t="s">
        <v>802</v>
      </c>
      <c r="G528" s="82" t="s">
        <v>122</v>
      </c>
      <c r="H528" s="131">
        <v>2</v>
      </c>
      <c r="I528" s="12"/>
      <c r="J528" s="12"/>
      <c r="K528" s="12"/>
      <c r="L528" s="12"/>
      <c r="M528" s="12"/>
      <c r="N528" s="12"/>
      <c r="O528" s="12"/>
      <c r="P528" s="12"/>
      <c r="Q528" s="12"/>
      <c r="AD528" s="88" t="s">
        <v>72</v>
      </c>
      <c r="AF528" s="88" t="s">
        <v>68</v>
      </c>
      <c r="AG528" s="88" t="s">
        <v>41</v>
      </c>
      <c r="AK528" s="3" t="s">
        <v>65</v>
      </c>
      <c r="AQ528" s="89" t="e">
        <f>IF(#REF!="základní",#REF!,0)</f>
        <v>#REF!</v>
      </c>
      <c r="AR528" s="89" t="e">
        <f>IF(#REF!="snížená",#REF!,0)</f>
        <v>#REF!</v>
      </c>
      <c r="AS528" s="89" t="e">
        <f>IF(#REF!="zákl. přenesená",#REF!,0)</f>
        <v>#REF!</v>
      </c>
      <c r="AT528" s="89" t="e">
        <f>IF(#REF!="sníž. přenesená",#REF!,0)</f>
        <v>#REF!</v>
      </c>
      <c r="AU528" s="89" t="e">
        <f>IF(#REF!="nulová",#REF!,0)</f>
        <v>#REF!</v>
      </c>
      <c r="AV528" s="3" t="s">
        <v>5</v>
      </c>
      <c r="AW528" s="89" t="e">
        <f>ROUND(#REF!*H528,2)</f>
        <v>#REF!</v>
      </c>
      <c r="AX528" s="3" t="s">
        <v>72</v>
      </c>
      <c r="AY528" s="88" t="s">
        <v>803</v>
      </c>
    </row>
    <row r="529" spans="1:51" s="11" customFormat="1" ht="76.8" x14ac:dyDescent="0.2">
      <c r="A529" s="12"/>
      <c r="B529" s="118"/>
      <c r="C529" s="86"/>
      <c r="D529" s="132" t="s">
        <v>74</v>
      </c>
      <c r="E529" s="86"/>
      <c r="F529" s="133" t="s">
        <v>795</v>
      </c>
      <c r="G529" s="86"/>
      <c r="H529" s="120"/>
      <c r="I529" s="12"/>
      <c r="J529" s="12"/>
      <c r="K529" s="12"/>
      <c r="L529" s="12"/>
      <c r="M529" s="12"/>
      <c r="N529" s="12"/>
      <c r="O529" s="12"/>
      <c r="P529" s="12"/>
      <c r="Q529" s="12"/>
      <c r="AF529" s="3" t="s">
        <v>74</v>
      </c>
      <c r="AG529" s="3" t="s">
        <v>41</v>
      </c>
    </row>
    <row r="530" spans="1:51" s="11" customFormat="1" ht="66.75" customHeight="1" x14ac:dyDescent="0.2">
      <c r="A530" s="12"/>
      <c r="B530" s="118"/>
      <c r="C530" s="79" t="s">
        <v>804</v>
      </c>
      <c r="D530" s="79" t="s">
        <v>68</v>
      </c>
      <c r="E530" s="80" t="s">
        <v>805</v>
      </c>
      <c r="F530" s="92" t="s">
        <v>806</v>
      </c>
      <c r="G530" s="82" t="s">
        <v>80</v>
      </c>
      <c r="H530" s="131">
        <v>10</v>
      </c>
      <c r="I530" s="12"/>
      <c r="J530" s="12"/>
      <c r="K530" s="12"/>
      <c r="L530" s="12"/>
      <c r="M530" s="12"/>
      <c r="N530" s="12"/>
      <c r="O530" s="12"/>
      <c r="P530" s="12"/>
      <c r="Q530" s="12"/>
      <c r="AD530" s="88" t="s">
        <v>72</v>
      </c>
      <c r="AF530" s="88" t="s">
        <v>68</v>
      </c>
      <c r="AG530" s="88" t="s">
        <v>41</v>
      </c>
      <c r="AK530" s="3" t="s">
        <v>65</v>
      </c>
      <c r="AQ530" s="89" t="e">
        <f>IF(#REF!="základní",#REF!,0)</f>
        <v>#REF!</v>
      </c>
      <c r="AR530" s="89" t="e">
        <f>IF(#REF!="snížená",#REF!,0)</f>
        <v>#REF!</v>
      </c>
      <c r="AS530" s="89" t="e">
        <f>IF(#REF!="zákl. přenesená",#REF!,0)</f>
        <v>#REF!</v>
      </c>
      <c r="AT530" s="89" t="e">
        <f>IF(#REF!="sníž. přenesená",#REF!,0)</f>
        <v>#REF!</v>
      </c>
      <c r="AU530" s="89" t="e">
        <f>IF(#REF!="nulová",#REF!,0)</f>
        <v>#REF!</v>
      </c>
      <c r="AV530" s="3" t="s">
        <v>5</v>
      </c>
      <c r="AW530" s="89" t="e">
        <f>ROUND(#REF!*H530,2)</f>
        <v>#REF!</v>
      </c>
      <c r="AX530" s="3" t="s">
        <v>72</v>
      </c>
      <c r="AY530" s="88" t="s">
        <v>807</v>
      </c>
    </row>
    <row r="531" spans="1:51" s="11" customFormat="1" ht="48" x14ac:dyDescent="0.2">
      <c r="A531" s="12"/>
      <c r="B531" s="118"/>
      <c r="C531" s="86"/>
      <c r="D531" s="132" t="s">
        <v>74</v>
      </c>
      <c r="E531" s="86"/>
      <c r="F531" s="133" t="s">
        <v>808</v>
      </c>
      <c r="G531" s="86"/>
      <c r="H531" s="120"/>
      <c r="I531" s="12"/>
      <c r="J531" s="12"/>
      <c r="K531" s="12"/>
      <c r="L531" s="12"/>
      <c r="M531" s="12"/>
      <c r="N531" s="12"/>
      <c r="O531" s="12"/>
      <c r="P531" s="12"/>
      <c r="Q531" s="12"/>
      <c r="AF531" s="3" t="s">
        <v>74</v>
      </c>
      <c r="AG531" s="3" t="s">
        <v>41</v>
      </c>
    </row>
    <row r="532" spans="1:51" s="11" customFormat="1" ht="66.75" customHeight="1" x14ac:dyDescent="0.2">
      <c r="A532" s="12"/>
      <c r="B532" s="118"/>
      <c r="C532" s="79" t="s">
        <v>809</v>
      </c>
      <c r="D532" s="79" t="s">
        <v>68</v>
      </c>
      <c r="E532" s="80" t="s">
        <v>810</v>
      </c>
      <c r="F532" s="92" t="s">
        <v>811</v>
      </c>
      <c r="G532" s="82" t="s">
        <v>80</v>
      </c>
      <c r="H532" s="131">
        <v>10</v>
      </c>
      <c r="I532" s="12"/>
      <c r="J532" s="12"/>
      <c r="K532" s="12"/>
      <c r="L532" s="12"/>
      <c r="M532" s="12"/>
      <c r="N532" s="12"/>
      <c r="O532" s="12"/>
      <c r="P532" s="12"/>
      <c r="Q532" s="12"/>
      <c r="AD532" s="88" t="s">
        <v>72</v>
      </c>
      <c r="AF532" s="88" t="s">
        <v>68</v>
      </c>
      <c r="AG532" s="88" t="s">
        <v>41</v>
      </c>
      <c r="AK532" s="3" t="s">
        <v>65</v>
      </c>
      <c r="AQ532" s="89" t="e">
        <f>IF(#REF!="základní",#REF!,0)</f>
        <v>#REF!</v>
      </c>
      <c r="AR532" s="89" t="e">
        <f>IF(#REF!="snížená",#REF!,0)</f>
        <v>#REF!</v>
      </c>
      <c r="AS532" s="89" t="e">
        <f>IF(#REF!="zákl. přenesená",#REF!,0)</f>
        <v>#REF!</v>
      </c>
      <c r="AT532" s="89" t="e">
        <f>IF(#REF!="sníž. přenesená",#REF!,0)</f>
        <v>#REF!</v>
      </c>
      <c r="AU532" s="89" t="e">
        <f>IF(#REF!="nulová",#REF!,0)</f>
        <v>#REF!</v>
      </c>
      <c r="AV532" s="3" t="s">
        <v>5</v>
      </c>
      <c r="AW532" s="89" t="e">
        <f>ROUND(#REF!*H532,2)</f>
        <v>#REF!</v>
      </c>
      <c r="AX532" s="3" t="s">
        <v>72</v>
      </c>
      <c r="AY532" s="88" t="s">
        <v>812</v>
      </c>
    </row>
    <row r="533" spans="1:51" s="11" customFormat="1" ht="48" x14ac:dyDescent="0.2">
      <c r="A533" s="12"/>
      <c r="B533" s="118"/>
      <c r="C533" s="86"/>
      <c r="D533" s="132" t="s">
        <v>74</v>
      </c>
      <c r="E533" s="86"/>
      <c r="F533" s="133" t="s">
        <v>808</v>
      </c>
      <c r="G533" s="86"/>
      <c r="H533" s="120"/>
      <c r="I533" s="12"/>
      <c r="J533" s="12"/>
      <c r="K533" s="12"/>
      <c r="L533" s="12"/>
      <c r="M533" s="12"/>
      <c r="N533" s="12"/>
      <c r="O533" s="12"/>
      <c r="P533" s="12"/>
      <c r="Q533" s="12"/>
      <c r="AF533" s="3" t="s">
        <v>74</v>
      </c>
      <c r="AG533" s="3" t="s">
        <v>41</v>
      </c>
    </row>
    <row r="534" spans="1:51" s="11" customFormat="1" ht="66.75" customHeight="1" x14ac:dyDescent="0.2">
      <c r="A534" s="12"/>
      <c r="B534" s="118"/>
      <c r="C534" s="79" t="s">
        <v>813</v>
      </c>
      <c r="D534" s="79" t="s">
        <v>68</v>
      </c>
      <c r="E534" s="80" t="s">
        <v>814</v>
      </c>
      <c r="F534" s="92" t="s">
        <v>815</v>
      </c>
      <c r="G534" s="82" t="s">
        <v>80</v>
      </c>
      <c r="H534" s="131">
        <v>10</v>
      </c>
      <c r="I534" s="12"/>
      <c r="J534" s="12"/>
      <c r="K534" s="12"/>
      <c r="L534" s="12"/>
      <c r="M534" s="12"/>
      <c r="N534" s="12"/>
      <c r="O534" s="12"/>
      <c r="P534" s="12"/>
      <c r="Q534" s="12"/>
      <c r="AD534" s="88" t="s">
        <v>72</v>
      </c>
      <c r="AF534" s="88" t="s">
        <v>68</v>
      </c>
      <c r="AG534" s="88" t="s">
        <v>41</v>
      </c>
      <c r="AK534" s="3" t="s">
        <v>65</v>
      </c>
      <c r="AQ534" s="89" t="e">
        <f>IF(#REF!="základní",#REF!,0)</f>
        <v>#REF!</v>
      </c>
      <c r="AR534" s="89" t="e">
        <f>IF(#REF!="snížená",#REF!,0)</f>
        <v>#REF!</v>
      </c>
      <c r="AS534" s="89" t="e">
        <f>IF(#REF!="zákl. přenesená",#REF!,0)</f>
        <v>#REF!</v>
      </c>
      <c r="AT534" s="89" t="e">
        <f>IF(#REF!="sníž. přenesená",#REF!,0)</f>
        <v>#REF!</v>
      </c>
      <c r="AU534" s="89" t="e">
        <f>IF(#REF!="nulová",#REF!,0)</f>
        <v>#REF!</v>
      </c>
      <c r="AV534" s="3" t="s">
        <v>5</v>
      </c>
      <c r="AW534" s="89" t="e">
        <f>ROUND(#REF!*H534,2)</f>
        <v>#REF!</v>
      </c>
      <c r="AX534" s="3" t="s">
        <v>72</v>
      </c>
      <c r="AY534" s="88" t="s">
        <v>816</v>
      </c>
    </row>
    <row r="535" spans="1:51" s="11" customFormat="1" ht="48" x14ac:dyDescent="0.2">
      <c r="A535" s="12"/>
      <c r="B535" s="118"/>
      <c r="C535" s="86"/>
      <c r="D535" s="132" t="s">
        <v>74</v>
      </c>
      <c r="E535" s="86"/>
      <c r="F535" s="133" t="s">
        <v>808</v>
      </c>
      <c r="G535" s="86"/>
      <c r="H535" s="120"/>
      <c r="I535" s="12"/>
      <c r="J535" s="12"/>
      <c r="K535" s="12"/>
      <c r="L535" s="12"/>
      <c r="M535" s="12"/>
      <c r="N535" s="12"/>
      <c r="O535" s="12"/>
      <c r="P535" s="12"/>
      <c r="Q535" s="12"/>
      <c r="AF535" s="3" t="s">
        <v>74</v>
      </c>
      <c r="AG535" s="3" t="s">
        <v>41</v>
      </c>
    </row>
    <row r="536" spans="1:51" s="11" customFormat="1" ht="49.05" customHeight="1" x14ac:dyDescent="0.2">
      <c r="A536" s="12"/>
      <c r="B536" s="118"/>
      <c r="C536" s="79" t="s">
        <v>817</v>
      </c>
      <c r="D536" s="79" t="s">
        <v>68</v>
      </c>
      <c r="E536" s="80" t="s">
        <v>818</v>
      </c>
      <c r="F536" s="92" t="s">
        <v>819</v>
      </c>
      <c r="G536" s="82" t="s">
        <v>820</v>
      </c>
      <c r="H536" s="131">
        <v>20</v>
      </c>
      <c r="I536" s="12"/>
      <c r="J536" s="12"/>
      <c r="K536" s="12"/>
      <c r="L536" s="12"/>
      <c r="M536" s="12"/>
      <c r="N536" s="12"/>
      <c r="O536" s="12"/>
      <c r="P536" s="12"/>
      <c r="Q536" s="12"/>
      <c r="AD536" s="88" t="s">
        <v>72</v>
      </c>
      <c r="AF536" s="88" t="s">
        <v>68</v>
      </c>
      <c r="AG536" s="88" t="s">
        <v>41</v>
      </c>
      <c r="AK536" s="3" t="s">
        <v>65</v>
      </c>
      <c r="AQ536" s="89" t="e">
        <f>IF(#REF!="základní",#REF!,0)</f>
        <v>#REF!</v>
      </c>
      <c r="AR536" s="89" t="e">
        <f>IF(#REF!="snížená",#REF!,0)</f>
        <v>#REF!</v>
      </c>
      <c r="AS536" s="89" t="e">
        <f>IF(#REF!="zákl. přenesená",#REF!,0)</f>
        <v>#REF!</v>
      </c>
      <c r="AT536" s="89" t="e">
        <f>IF(#REF!="sníž. přenesená",#REF!,0)</f>
        <v>#REF!</v>
      </c>
      <c r="AU536" s="89" t="e">
        <f>IF(#REF!="nulová",#REF!,0)</f>
        <v>#REF!</v>
      </c>
      <c r="AV536" s="3" t="s">
        <v>5</v>
      </c>
      <c r="AW536" s="89" t="e">
        <f>ROUND(#REF!*H536,2)</f>
        <v>#REF!</v>
      </c>
      <c r="AX536" s="3" t="s">
        <v>72</v>
      </c>
      <c r="AY536" s="88" t="s">
        <v>821</v>
      </c>
    </row>
    <row r="537" spans="1:51" s="11" customFormat="1" ht="38.4" x14ac:dyDescent="0.2">
      <c r="A537" s="12"/>
      <c r="B537" s="118"/>
      <c r="C537" s="86"/>
      <c r="D537" s="132" t="s">
        <v>74</v>
      </c>
      <c r="E537" s="86"/>
      <c r="F537" s="133" t="s">
        <v>822</v>
      </c>
      <c r="G537" s="86"/>
      <c r="H537" s="120"/>
      <c r="I537" s="12"/>
      <c r="J537" s="12"/>
      <c r="K537" s="12"/>
      <c r="L537" s="12"/>
      <c r="M537" s="12"/>
      <c r="N537" s="12"/>
      <c r="O537" s="12"/>
      <c r="P537" s="12"/>
      <c r="Q537" s="12"/>
      <c r="AF537" s="3" t="s">
        <v>74</v>
      </c>
      <c r="AG537" s="3" t="s">
        <v>41</v>
      </c>
    </row>
    <row r="538" spans="1:51" s="11" customFormat="1" ht="55.5" customHeight="1" x14ac:dyDescent="0.2">
      <c r="A538" s="12"/>
      <c r="B538" s="118"/>
      <c r="C538" s="79" t="s">
        <v>823</v>
      </c>
      <c r="D538" s="79" t="s">
        <v>68</v>
      </c>
      <c r="E538" s="80" t="s">
        <v>824</v>
      </c>
      <c r="F538" s="92" t="s">
        <v>825</v>
      </c>
      <c r="G538" s="82" t="s">
        <v>122</v>
      </c>
      <c r="H538" s="131">
        <v>100</v>
      </c>
      <c r="I538" s="12"/>
      <c r="J538" s="12"/>
      <c r="K538" s="12"/>
      <c r="L538" s="12"/>
      <c r="M538" s="12"/>
      <c r="N538" s="12"/>
      <c r="O538" s="12"/>
      <c r="P538" s="12"/>
      <c r="Q538" s="12"/>
      <c r="AD538" s="88" t="s">
        <v>72</v>
      </c>
      <c r="AF538" s="88" t="s">
        <v>68</v>
      </c>
      <c r="AG538" s="88" t="s">
        <v>41</v>
      </c>
      <c r="AK538" s="3" t="s">
        <v>65</v>
      </c>
      <c r="AQ538" s="89" t="e">
        <f>IF(#REF!="základní",#REF!,0)</f>
        <v>#REF!</v>
      </c>
      <c r="AR538" s="89" t="e">
        <f>IF(#REF!="snížená",#REF!,0)</f>
        <v>#REF!</v>
      </c>
      <c r="AS538" s="89" t="e">
        <f>IF(#REF!="zákl. přenesená",#REF!,0)</f>
        <v>#REF!</v>
      </c>
      <c r="AT538" s="89" t="e">
        <f>IF(#REF!="sníž. přenesená",#REF!,0)</f>
        <v>#REF!</v>
      </c>
      <c r="AU538" s="89" t="e">
        <f>IF(#REF!="nulová",#REF!,0)</f>
        <v>#REF!</v>
      </c>
      <c r="AV538" s="3" t="s">
        <v>5</v>
      </c>
      <c r="AW538" s="89" t="e">
        <f>ROUND(#REF!*H538,2)</f>
        <v>#REF!</v>
      </c>
      <c r="AX538" s="3" t="s">
        <v>72</v>
      </c>
      <c r="AY538" s="88" t="s">
        <v>826</v>
      </c>
    </row>
    <row r="539" spans="1:51" s="11" customFormat="1" ht="38.4" x14ac:dyDescent="0.2">
      <c r="A539" s="12"/>
      <c r="B539" s="118"/>
      <c r="C539" s="86"/>
      <c r="D539" s="132" t="s">
        <v>74</v>
      </c>
      <c r="E539" s="86"/>
      <c r="F539" s="133" t="s">
        <v>827</v>
      </c>
      <c r="G539" s="86"/>
      <c r="H539" s="120"/>
      <c r="I539" s="12"/>
      <c r="J539" s="12"/>
      <c r="K539" s="12"/>
      <c r="L539" s="12"/>
      <c r="M539" s="12"/>
      <c r="N539" s="12"/>
      <c r="O539" s="12"/>
      <c r="P539" s="12"/>
      <c r="Q539" s="12"/>
      <c r="AF539" s="3" t="s">
        <v>74</v>
      </c>
      <c r="AG539" s="3" t="s">
        <v>41</v>
      </c>
    </row>
    <row r="540" spans="1:51" s="11" customFormat="1" ht="62.7" customHeight="1" x14ac:dyDescent="0.2">
      <c r="A540" s="12"/>
      <c r="B540" s="118"/>
      <c r="C540" s="79" t="s">
        <v>828</v>
      </c>
      <c r="D540" s="79" t="s">
        <v>68</v>
      </c>
      <c r="E540" s="80" t="s">
        <v>829</v>
      </c>
      <c r="F540" s="92" t="s">
        <v>830</v>
      </c>
      <c r="G540" s="82" t="s">
        <v>122</v>
      </c>
      <c r="H540" s="131">
        <v>100</v>
      </c>
      <c r="I540" s="12"/>
      <c r="J540" s="12"/>
      <c r="K540" s="12"/>
      <c r="L540" s="12"/>
      <c r="M540" s="12"/>
      <c r="N540" s="12"/>
      <c r="O540" s="12"/>
      <c r="P540" s="12"/>
      <c r="Q540" s="12"/>
      <c r="AD540" s="88" t="s">
        <v>72</v>
      </c>
      <c r="AF540" s="88" t="s">
        <v>68</v>
      </c>
      <c r="AG540" s="88" t="s">
        <v>41</v>
      </c>
      <c r="AK540" s="3" t="s">
        <v>65</v>
      </c>
      <c r="AQ540" s="89" t="e">
        <f>IF(#REF!="základní",#REF!,0)</f>
        <v>#REF!</v>
      </c>
      <c r="AR540" s="89" t="e">
        <f>IF(#REF!="snížená",#REF!,0)</f>
        <v>#REF!</v>
      </c>
      <c r="AS540" s="89" t="e">
        <f>IF(#REF!="zákl. přenesená",#REF!,0)</f>
        <v>#REF!</v>
      </c>
      <c r="AT540" s="89" t="e">
        <f>IF(#REF!="sníž. přenesená",#REF!,0)</f>
        <v>#REF!</v>
      </c>
      <c r="AU540" s="89" t="e">
        <f>IF(#REF!="nulová",#REF!,0)</f>
        <v>#REF!</v>
      </c>
      <c r="AV540" s="3" t="s">
        <v>5</v>
      </c>
      <c r="AW540" s="89" t="e">
        <f>ROUND(#REF!*H540,2)</f>
        <v>#REF!</v>
      </c>
      <c r="AX540" s="3" t="s">
        <v>72</v>
      </c>
      <c r="AY540" s="88" t="s">
        <v>831</v>
      </c>
    </row>
    <row r="541" spans="1:51" s="11" customFormat="1" ht="38.4" x14ac:dyDescent="0.2">
      <c r="A541" s="12"/>
      <c r="B541" s="118"/>
      <c r="C541" s="86"/>
      <c r="D541" s="132" t="s">
        <v>74</v>
      </c>
      <c r="E541" s="86"/>
      <c r="F541" s="133" t="s">
        <v>832</v>
      </c>
      <c r="G541" s="86"/>
      <c r="H541" s="120"/>
      <c r="I541" s="12"/>
      <c r="J541" s="12"/>
      <c r="K541" s="12"/>
      <c r="L541" s="12"/>
      <c r="M541" s="12"/>
      <c r="N541" s="12"/>
      <c r="O541" s="12"/>
      <c r="P541" s="12"/>
      <c r="Q541" s="12"/>
      <c r="AF541" s="3" t="s">
        <v>74</v>
      </c>
      <c r="AG541" s="3" t="s">
        <v>41</v>
      </c>
    </row>
    <row r="542" spans="1:51" s="11" customFormat="1" ht="142.19999999999999" customHeight="1" x14ac:dyDescent="0.2">
      <c r="A542" s="12"/>
      <c r="B542" s="118"/>
      <c r="C542" s="79" t="s">
        <v>833</v>
      </c>
      <c r="D542" s="79" t="s">
        <v>68</v>
      </c>
      <c r="E542" s="80" t="s">
        <v>834</v>
      </c>
      <c r="F542" s="92" t="s">
        <v>835</v>
      </c>
      <c r="G542" s="82" t="s">
        <v>80</v>
      </c>
      <c r="H542" s="131">
        <v>200</v>
      </c>
      <c r="I542" s="12"/>
      <c r="J542" s="12"/>
      <c r="K542" s="12"/>
      <c r="L542" s="12"/>
      <c r="M542" s="12"/>
      <c r="N542" s="12"/>
      <c r="O542" s="12"/>
      <c r="P542" s="12"/>
      <c r="Q542" s="12"/>
      <c r="AD542" s="88" t="s">
        <v>72</v>
      </c>
      <c r="AF542" s="88" t="s">
        <v>68</v>
      </c>
      <c r="AG542" s="88" t="s">
        <v>41</v>
      </c>
      <c r="AK542" s="3" t="s">
        <v>65</v>
      </c>
      <c r="AQ542" s="89" t="e">
        <f>IF(#REF!="základní",#REF!,0)</f>
        <v>#REF!</v>
      </c>
      <c r="AR542" s="89" t="e">
        <f>IF(#REF!="snížená",#REF!,0)</f>
        <v>#REF!</v>
      </c>
      <c r="AS542" s="89" t="e">
        <f>IF(#REF!="zákl. přenesená",#REF!,0)</f>
        <v>#REF!</v>
      </c>
      <c r="AT542" s="89" t="e">
        <f>IF(#REF!="sníž. přenesená",#REF!,0)</f>
        <v>#REF!</v>
      </c>
      <c r="AU542" s="89" t="e">
        <f>IF(#REF!="nulová",#REF!,0)</f>
        <v>#REF!</v>
      </c>
      <c r="AV542" s="3" t="s">
        <v>5</v>
      </c>
      <c r="AW542" s="89" t="e">
        <f>ROUND(#REF!*H542,2)</f>
        <v>#REF!</v>
      </c>
      <c r="AX542" s="3" t="s">
        <v>72</v>
      </c>
      <c r="AY542" s="88" t="s">
        <v>836</v>
      </c>
    </row>
    <row r="543" spans="1:51" s="11" customFormat="1" ht="86.4" x14ac:dyDescent="0.2">
      <c r="A543" s="12"/>
      <c r="B543" s="118"/>
      <c r="C543" s="86"/>
      <c r="D543" s="132" t="s">
        <v>74</v>
      </c>
      <c r="E543" s="86"/>
      <c r="F543" s="133" t="s">
        <v>837</v>
      </c>
      <c r="G543" s="86"/>
      <c r="H543" s="120"/>
      <c r="I543" s="12"/>
      <c r="J543" s="12"/>
      <c r="K543" s="12"/>
      <c r="L543" s="12"/>
      <c r="M543" s="12"/>
      <c r="N543" s="12"/>
      <c r="O543" s="12"/>
      <c r="P543" s="12"/>
      <c r="Q543" s="12"/>
      <c r="AF543" s="3" t="s">
        <v>74</v>
      </c>
      <c r="AG543" s="3" t="s">
        <v>41</v>
      </c>
    </row>
    <row r="544" spans="1:51" s="11" customFormat="1" ht="19.2" x14ac:dyDescent="0.2">
      <c r="A544" s="12"/>
      <c r="B544" s="118"/>
      <c r="C544" s="86"/>
      <c r="D544" s="132" t="s">
        <v>76</v>
      </c>
      <c r="E544" s="86"/>
      <c r="F544" s="133" t="s">
        <v>838</v>
      </c>
      <c r="G544" s="86"/>
      <c r="H544" s="120"/>
      <c r="I544" s="12"/>
      <c r="J544" s="12"/>
      <c r="K544" s="12"/>
      <c r="L544" s="12"/>
      <c r="M544" s="12"/>
      <c r="N544" s="12"/>
      <c r="O544" s="12"/>
      <c r="P544" s="12"/>
      <c r="Q544" s="12"/>
      <c r="AF544" s="3" t="s">
        <v>76</v>
      </c>
      <c r="AG544" s="3" t="s">
        <v>41</v>
      </c>
    </row>
    <row r="545" spans="1:51" s="11" customFormat="1" ht="128.55000000000001" customHeight="1" x14ac:dyDescent="0.2">
      <c r="A545" s="12"/>
      <c r="B545" s="118"/>
      <c r="C545" s="79" t="s">
        <v>839</v>
      </c>
      <c r="D545" s="79" t="s">
        <v>68</v>
      </c>
      <c r="E545" s="80" t="s">
        <v>840</v>
      </c>
      <c r="F545" s="92" t="s">
        <v>841</v>
      </c>
      <c r="G545" s="82" t="s">
        <v>80</v>
      </c>
      <c r="H545" s="131">
        <v>200</v>
      </c>
      <c r="I545" s="12"/>
      <c r="J545" s="12"/>
      <c r="K545" s="12"/>
      <c r="L545" s="12"/>
      <c r="M545" s="12"/>
      <c r="N545" s="12"/>
      <c r="O545" s="12"/>
      <c r="P545" s="12"/>
      <c r="Q545" s="12"/>
      <c r="AD545" s="88" t="s">
        <v>72</v>
      </c>
      <c r="AF545" s="88" t="s">
        <v>68</v>
      </c>
      <c r="AG545" s="88" t="s">
        <v>41</v>
      </c>
      <c r="AK545" s="3" t="s">
        <v>65</v>
      </c>
      <c r="AQ545" s="89" t="e">
        <f>IF(#REF!="základní",#REF!,0)</f>
        <v>#REF!</v>
      </c>
      <c r="AR545" s="89" t="e">
        <f>IF(#REF!="snížená",#REF!,0)</f>
        <v>#REF!</v>
      </c>
      <c r="AS545" s="89" t="e">
        <f>IF(#REF!="zákl. přenesená",#REF!,0)</f>
        <v>#REF!</v>
      </c>
      <c r="AT545" s="89" t="e">
        <f>IF(#REF!="sníž. přenesená",#REF!,0)</f>
        <v>#REF!</v>
      </c>
      <c r="AU545" s="89" t="e">
        <f>IF(#REF!="nulová",#REF!,0)</f>
        <v>#REF!</v>
      </c>
      <c r="AV545" s="3" t="s">
        <v>5</v>
      </c>
      <c r="AW545" s="89" t="e">
        <f>ROUND(#REF!*H545,2)</f>
        <v>#REF!</v>
      </c>
      <c r="AX545" s="3" t="s">
        <v>72</v>
      </c>
      <c r="AY545" s="88" t="s">
        <v>842</v>
      </c>
    </row>
    <row r="546" spans="1:51" s="11" customFormat="1" ht="86.4" x14ac:dyDescent="0.2">
      <c r="A546" s="12"/>
      <c r="B546" s="118"/>
      <c r="C546" s="86"/>
      <c r="D546" s="132" t="s">
        <v>74</v>
      </c>
      <c r="E546" s="86"/>
      <c r="F546" s="133" t="s">
        <v>837</v>
      </c>
      <c r="G546" s="86"/>
      <c r="H546" s="120"/>
      <c r="I546" s="12"/>
      <c r="J546" s="12"/>
      <c r="K546" s="12"/>
      <c r="L546" s="12"/>
      <c r="M546" s="12"/>
      <c r="N546" s="12"/>
      <c r="O546" s="12"/>
      <c r="P546" s="12"/>
      <c r="Q546" s="12"/>
      <c r="AF546" s="3" t="s">
        <v>74</v>
      </c>
      <c r="AG546" s="3" t="s">
        <v>41</v>
      </c>
    </row>
    <row r="547" spans="1:51" s="11" customFormat="1" ht="19.2" x14ac:dyDescent="0.2">
      <c r="A547" s="12"/>
      <c r="B547" s="118"/>
      <c r="C547" s="86"/>
      <c r="D547" s="132" t="s">
        <v>76</v>
      </c>
      <c r="E547" s="86"/>
      <c r="F547" s="133" t="s">
        <v>838</v>
      </c>
      <c r="G547" s="86"/>
      <c r="H547" s="120"/>
      <c r="I547" s="12"/>
      <c r="J547" s="12"/>
      <c r="K547" s="12"/>
      <c r="L547" s="12"/>
      <c r="M547" s="12"/>
      <c r="N547" s="12"/>
      <c r="O547" s="12"/>
      <c r="P547" s="12"/>
      <c r="Q547" s="12"/>
      <c r="AF547" s="3" t="s">
        <v>76</v>
      </c>
      <c r="AG547" s="3" t="s">
        <v>41</v>
      </c>
    </row>
    <row r="548" spans="1:51" s="11" customFormat="1" ht="142.19999999999999" customHeight="1" x14ac:dyDescent="0.2">
      <c r="A548" s="12"/>
      <c r="B548" s="118"/>
      <c r="C548" s="79" t="s">
        <v>843</v>
      </c>
      <c r="D548" s="79" t="s">
        <v>68</v>
      </c>
      <c r="E548" s="80" t="s">
        <v>844</v>
      </c>
      <c r="F548" s="92" t="s">
        <v>845</v>
      </c>
      <c r="G548" s="82" t="s">
        <v>80</v>
      </c>
      <c r="H548" s="131">
        <v>200</v>
      </c>
      <c r="I548" s="12"/>
      <c r="J548" s="12"/>
      <c r="K548" s="12"/>
      <c r="L548" s="12"/>
      <c r="M548" s="12"/>
      <c r="N548" s="12"/>
      <c r="O548" s="12"/>
      <c r="P548" s="12"/>
      <c r="Q548" s="12"/>
      <c r="AD548" s="88" t="s">
        <v>72</v>
      </c>
      <c r="AF548" s="88" t="s">
        <v>68</v>
      </c>
      <c r="AG548" s="88" t="s">
        <v>41</v>
      </c>
      <c r="AK548" s="3" t="s">
        <v>65</v>
      </c>
      <c r="AQ548" s="89" t="e">
        <f>IF(#REF!="základní",#REF!,0)</f>
        <v>#REF!</v>
      </c>
      <c r="AR548" s="89" t="e">
        <f>IF(#REF!="snížená",#REF!,0)</f>
        <v>#REF!</v>
      </c>
      <c r="AS548" s="89" t="e">
        <f>IF(#REF!="zákl. přenesená",#REF!,0)</f>
        <v>#REF!</v>
      </c>
      <c r="AT548" s="89" t="e">
        <f>IF(#REF!="sníž. přenesená",#REF!,0)</f>
        <v>#REF!</v>
      </c>
      <c r="AU548" s="89" t="e">
        <f>IF(#REF!="nulová",#REF!,0)</f>
        <v>#REF!</v>
      </c>
      <c r="AV548" s="3" t="s">
        <v>5</v>
      </c>
      <c r="AW548" s="89" t="e">
        <f>ROUND(#REF!*H548,2)</f>
        <v>#REF!</v>
      </c>
      <c r="AX548" s="3" t="s">
        <v>72</v>
      </c>
      <c r="AY548" s="88" t="s">
        <v>846</v>
      </c>
    </row>
    <row r="549" spans="1:51" s="11" customFormat="1" ht="86.4" x14ac:dyDescent="0.2">
      <c r="A549" s="12"/>
      <c r="B549" s="118"/>
      <c r="C549" s="86"/>
      <c r="D549" s="132" t="s">
        <v>74</v>
      </c>
      <c r="E549" s="86"/>
      <c r="F549" s="133" t="s">
        <v>837</v>
      </c>
      <c r="G549" s="86"/>
      <c r="H549" s="120"/>
      <c r="I549" s="12"/>
      <c r="J549" s="12"/>
      <c r="K549" s="12"/>
      <c r="L549" s="12"/>
      <c r="M549" s="12"/>
      <c r="N549" s="12"/>
      <c r="O549" s="12"/>
      <c r="P549" s="12"/>
      <c r="Q549" s="12"/>
      <c r="AF549" s="3" t="s">
        <v>74</v>
      </c>
      <c r="AG549" s="3" t="s">
        <v>41</v>
      </c>
    </row>
    <row r="550" spans="1:51" s="11" customFormat="1" ht="142.19999999999999" customHeight="1" x14ac:dyDescent="0.2">
      <c r="A550" s="12"/>
      <c r="B550" s="118"/>
      <c r="C550" s="79" t="s">
        <v>847</v>
      </c>
      <c r="D550" s="79" t="s">
        <v>68</v>
      </c>
      <c r="E550" s="80" t="s">
        <v>848</v>
      </c>
      <c r="F550" s="92" t="s">
        <v>849</v>
      </c>
      <c r="G550" s="82" t="s">
        <v>80</v>
      </c>
      <c r="H550" s="131">
        <v>200</v>
      </c>
      <c r="I550" s="12"/>
      <c r="J550" s="12"/>
      <c r="K550" s="12"/>
      <c r="L550" s="12"/>
      <c r="M550" s="12"/>
      <c r="N550" s="12"/>
      <c r="O550" s="12"/>
      <c r="P550" s="12"/>
      <c r="Q550" s="12"/>
      <c r="AD550" s="88" t="s">
        <v>72</v>
      </c>
      <c r="AF550" s="88" t="s">
        <v>68</v>
      </c>
      <c r="AG550" s="88" t="s">
        <v>41</v>
      </c>
      <c r="AK550" s="3" t="s">
        <v>65</v>
      </c>
      <c r="AQ550" s="89" t="e">
        <f>IF(#REF!="základní",#REF!,0)</f>
        <v>#REF!</v>
      </c>
      <c r="AR550" s="89" t="e">
        <f>IF(#REF!="snížená",#REF!,0)</f>
        <v>#REF!</v>
      </c>
      <c r="AS550" s="89" t="e">
        <f>IF(#REF!="zákl. přenesená",#REF!,0)</f>
        <v>#REF!</v>
      </c>
      <c r="AT550" s="89" t="e">
        <f>IF(#REF!="sníž. přenesená",#REF!,0)</f>
        <v>#REF!</v>
      </c>
      <c r="AU550" s="89" t="e">
        <f>IF(#REF!="nulová",#REF!,0)</f>
        <v>#REF!</v>
      </c>
      <c r="AV550" s="3" t="s">
        <v>5</v>
      </c>
      <c r="AW550" s="89" t="e">
        <f>ROUND(#REF!*H550,2)</f>
        <v>#REF!</v>
      </c>
      <c r="AX550" s="3" t="s">
        <v>72</v>
      </c>
      <c r="AY550" s="88" t="s">
        <v>850</v>
      </c>
    </row>
    <row r="551" spans="1:51" s="11" customFormat="1" ht="86.4" x14ac:dyDescent="0.2">
      <c r="A551" s="12"/>
      <c r="B551" s="118"/>
      <c r="C551" s="86"/>
      <c r="D551" s="132" t="s">
        <v>74</v>
      </c>
      <c r="E551" s="86"/>
      <c r="F551" s="133" t="s">
        <v>837</v>
      </c>
      <c r="G551" s="86"/>
      <c r="H551" s="120"/>
      <c r="I551" s="12"/>
      <c r="J551" s="12"/>
      <c r="K551" s="12"/>
      <c r="L551" s="12"/>
      <c r="M551" s="12"/>
      <c r="N551" s="12"/>
      <c r="O551" s="12"/>
      <c r="P551" s="12"/>
      <c r="Q551" s="12"/>
      <c r="AF551" s="3" t="s">
        <v>74</v>
      </c>
      <c r="AG551" s="3" t="s">
        <v>41</v>
      </c>
    </row>
    <row r="552" spans="1:51" s="11" customFormat="1" ht="134.25" customHeight="1" x14ac:dyDescent="0.2">
      <c r="A552" s="12"/>
      <c r="B552" s="118"/>
      <c r="C552" s="79" t="s">
        <v>851</v>
      </c>
      <c r="D552" s="79" t="s">
        <v>68</v>
      </c>
      <c r="E552" s="80" t="s">
        <v>852</v>
      </c>
      <c r="F552" s="92" t="s">
        <v>853</v>
      </c>
      <c r="G552" s="82" t="s">
        <v>80</v>
      </c>
      <c r="H552" s="131">
        <v>200</v>
      </c>
      <c r="I552" s="12"/>
      <c r="J552" s="12"/>
      <c r="K552" s="12"/>
      <c r="L552" s="12"/>
      <c r="M552" s="12"/>
      <c r="N552" s="12"/>
      <c r="O552" s="12"/>
      <c r="P552" s="12"/>
      <c r="Q552" s="12"/>
      <c r="AD552" s="88" t="s">
        <v>72</v>
      </c>
      <c r="AF552" s="88" t="s">
        <v>68</v>
      </c>
      <c r="AG552" s="88" t="s">
        <v>41</v>
      </c>
      <c r="AK552" s="3" t="s">
        <v>65</v>
      </c>
      <c r="AQ552" s="89" t="e">
        <f>IF(#REF!="základní",#REF!,0)</f>
        <v>#REF!</v>
      </c>
      <c r="AR552" s="89" t="e">
        <f>IF(#REF!="snížená",#REF!,0)</f>
        <v>#REF!</v>
      </c>
      <c r="AS552" s="89" t="e">
        <f>IF(#REF!="zákl. přenesená",#REF!,0)</f>
        <v>#REF!</v>
      </c>
      <c r="AT552" s="89" t="e">
        <f>IF(#REF!="sníž. přenesená",#REF!,0)</f>
        <v>#REF!</v>
      </c>
      <c r="AU552" s="89" t="e">
        <f>IF(#REF!="nulová",#REF!,0)</f>
        <v>#REF!</v>
      </c>
      <c r="AV552" s="3" t="s">
        <v>5</v>
      </c>
      <c r="AW552" s="89" t="e">
        <f>ROUND(#REF!*H552,2)</f>
        <v>#REF!</v>
      </c>
      <c r="AX552" s="3" t="s">
        <v>72</v>
      </c>
      <c r="AY552" s="88" t="s">
        <v>854</v>
      </c>
    </row>
    <row r="553" spans="1:51" s="11" customFormat="1" ht="86.4" x14ac:dyDescent="0.2">
      <c r="A553" s="12"/>
      <c r="B553" s="118"/>
      <c r="C553" s="86"/>
      <c r="D553" s="132" t="s">
        <v>74</v>
      </c>
      <c r="E553" s="86"/>
      <c r="F553" s="133" t="s">
        <v>855</v>
      </c>
      <c r="G553" s="86"/>
      <c r="H553" s="120"/>
      <c r="I553" s="12"/>
      <c r="J553" s="12"/>
      <c r="K553" s="12"/>
      <c r="L553" s="12"/>
      <c r="M553" s="12"/>
      <c r="N553" s="12"/>
      <c r="O553" s="12"/>
      <c r="P553" s="12"/>
      <c r="Q553" s="12"/>
      <c r="AF553" s="3" t="s">
        <v>74</v>
      </c>
      <c r="AG553" s="3" t="s">
        <v>41</v>
      </c>
    </row>
    <row r="554" spans="1:51" s="11" customFormat="1" ht="134.25" customHeight="1" x14ac:dyDescent="0.2">
      <c r="A554" s="12"/>
      <c r="B554" s="118"/>
      <c r="C554" s="79" t="s">
        <v>856</v>
      </c>
      <c r="D554" s="79" t="s">
        <v>68</v>
      </c>
      <c r="E554" s="80" t="s">
        <v>857</v>
      </c>
      <c r="F554" s="92" t="s">
        <v>858</v>
      </c>
      <c r="G554" s="82" t="s">
        <v>80</v>
      </c>
      <c r="H554" s="131">
        <v>200</v>
      </c>
      <c r="I554" s="12"/>
      <c r="J554" s="12"/>
      <c r="K554" s="12"/>
      <c r="L554" s="12"/>
      <c r="M554" s="12"/>
      <c r="N554" s="12"/>
      <c r="O554" s="12"/>
      <c r="P554" s="12"/>
      <c r="Q554" s="12"/>
      <c r="AD554" s="88" t="s">
        <v>72</v>
      </c>
      <c r="AF554" s="88" t="s">
        <v>68</v>
      </c>
      <c r="AG554" s="88" t="s">
        <v>41</v>
      </c>
      <c r="AK554" s="3" t="s">
        <v>65</v>
      </c>
      <c r="AQ554" s="89" t="e">
        <f>IF(#REF!="základní",#REF!,0)</f>
        <v>#REF!</v>
      </c>
      <c r="AR554" s="89" t="e">
        <f>IF(#REF!="snížená",#REF!,0)</f>
        <v>#REF!</v>
      </c>
      <c r="AS554" s="89" t="e">
        <f>IF(#REF!="zákl. přenesená",#REF!,0)</f>
        <v>#REF!</v>
      </c>
      <c r="AT554" s="89" t="e">
        <f>IF(#REF!="sníž. přenesená",#REF!,0)</f>
        <v>#REF!</v>
      </c>
      <c r="AU554" s="89" t="e">
        <f>IF(#REF!="nulová",#REF!,0)</f>
        <v>#REF!</v>
      </c>
      <c r="AV554" s="3" t="s">
        <v>5</v>
      </c>
      <c r="AW554" s="89" t="e">
        <f>ROUND(#REF!*H554,2)</f>
        <v>#REF!</v>
      </c>
      <c r="AX554" s="3" t="s">
        <v>72</v>
      </c>
      <c r="AY554" s="88" t="s">
        <v>859</v>
      </c>
    </row>
    <row r="555" spans="1:51" s="11" customFormat="1" ht="86.4" x14ac:dyDescent="0.2">
      <c r="A555" s="12"/>
      <c r="B555" s="118"/>
      <c r="C555" s="86"/>
      <c r="D555" s="132" t="s">
        <v>74</v>
      </c>
      <c r="E555" s="86"/>
      <c r="F555" s="133" t="s">
        <v>855</v>
      </c>
      <c r="G555" s="86"/>
      <c r="H555" s="120"/>
      <c r="I555" s="12"/>
      <c r="J555" s="12"/>
      <c r="K555" s="12"/>
      <c r="L555" s="12"/>
      <c r="M555" s="12"/>
      <c r="N555" s="12"/>
      <c r="O555" s="12"/>
      <c r="P555" s="12"/>
      <c r="Q555" s="12"/>
      <c r="AF555" s="3" t="s">
        <v>74</v>
      </c>
      <c r="AG555" s="3" t="s">
        <v>41</v>
      </c>
    </row>
    <row r="556" spans="1:51" s="11" customFormat="1" ht="142.19999999999999" customHeight="1" x14ac:dyDescent="0.2">
      <c r="A556" s="12"/>
      <c r="B556" s="118"/>
      <c r="C556" s="79" t="s">
        <v>860</v>
      </c>
      <c r="D556" s="79" t="s">
        <v>68</v>
      </c>
      <c r="E556" s="80" t="s">
        <v>861</v>
      </c>
      <c r="F556" s="92" t="s">
        <v>862</v>
      </c>
      <c r="G556" s="82" t="s">
        <v>80</v>
      </c>
      <c r="H556" s="131">
        <v>200</v>
      </c>
      <c r="I556" s="12"/>
      <c r="J556" s="12"/>
      <c r="K556" s="12"/>
      <c r="L556" s="12"/>
      <c r="M556" s="12"/>
      <c r="N556" s="12"/>
      <c r="O556" s="12"/>
      <c r="P556" s="12"/>
      <c r="Q556" s="12"/>
      <c r="AD556" s="88" t="s">
        <v>72</v>
      </c>
      <c r="AF556" s="88" t="s">
        <v>68</v>
      </c>
      <c r="AG556" s="88" t="s">
        <v>41</v>
      </c>
      <c r="AK556" s="3" t="s">
        <v>65</v>
      </c>
      <c r="AQ556" s="89" t="e">
        <f>IF(#REF!="základní",#REF!,0)</f>
        <v>#REF!</v>
      </c>
      <c r="AR556" s="89" t="e">
        <f>IF(#REF!="snížená",#REF!,0)</f>
        <v>#REF!</v>
      </c>
      <c r="AS556" s="89" t="e">
        <f>IF(#REF!="zákl. přenesená",#REF!,0)</f>
        <v>#REF!</v>
      </c>
      <c r="AT556" s="89" t="e">
        <f>IF(#REF!="sníž. přenesená",#REF!,0)</f>
        <v>#REF!</v>
      </c>
      <c r="AU556" s="89" t="e">
        <f>IF(#REF!="nulová",#REF!,0)</f>
        <v>#REF!</v>
      </c>
      <c r="AV556" s="3" t="s">
        <v>5</v>
      </c>
      <c r="AW556" s="89" t="e">
        <f>ROUND(#REF!*H556,2)</f>
        <v>#REF!</v>
      </c>
      <c r="AX556" s="3" t="s">
        <v>72</v>
      </c>
      <c r="AY556" s="88" t="s">
        <v>863</v>
      </c>
    </row>
    <row r="557" spans="1:51" s="11" customFormat="1" ht="86.4" x14ac:dyDescent="0.2">
      <c r="A557" s="12"/>
      <c r="B557" s="118"/>
      <c r="C557" s="86"/>
      <c r="D557" s="132" t="s">
        <v>74</v>
      </c>
      <c r="E557" s="86"/>
      <c r="F557" s="133" t="s">
        <v>864</v>
      </c>
      <c r="G557" s="86"/>
      <c r="H557" s="120"/>
      <c r="I557" s="12"/>
      <c r="J557" s="12"/>
      <c r="K557" s="12"/>
      <c r="L557" s="12"/>
      <c r="M557" s="12"/>
      <c r="N557" s="12"/>
      <c r="O557" s="12"/>
      <c r="P557" s="12"/>
      <c r="Q557" s="12"/>
      <c r="AF557" s="3" t="s">
        <v>74</v>
      </c>
      <c r="AG557" s="3" t="s">
        <v>41</v>
      </c>
    </row>
    <row r="558" spans="1:51" s="11" customFormat="1" ht="134.25" customHeight="1" x14ac:dyDescent="0.2">
      <c r="A558" s="12"/>
      <c r="B558" s="118"/>
      <c r="C558" s="79" t="s">
        <v>865</v>
      </c>
      <c r="D558" s="79" t="s">
        <v>68</v>
      </c>
      <c r="E558" s="80" t="s">
        <v>866</v>
      </c>
      <c r="F558" s="92" t="s">
        <v>867</v>
      </c>
      <c r="G558" s="82" t="s">
        <v>80</v>
      </c>
      <c r="H558" s="131">
        <v>200</v>
      </c>
      <c r="I558" s="12"/>
      <c r="J558" s="12"/>
      <c r="K558" s="12"/>
      <c r="L558" s="12"/>
      <c r="M558" s="12"/>
      <c r="N558" s="12"/>
      <c r="O558" s="12"/>
      <c r="P558" s="12"/>
      <c r="Q558" s="12"/>
      <c r="AD558" s="88" t="s">
        <v>72</v>
      </c>
      <c r="AF558" s="88" t="s">
        <v>68</v>
      </c>
      <c r="AG558" s="88" t="s">
        <v>41</v>
      </c>
      <c r="AK558" s="3" t="s">
        <v>65</v>
      </c>
      <c r="AQ558" s="89" t="e">
        <f>IF(#REF!="základní",#REF!,0)</f>
        <v>#REF!</v>
      </c>
      <c r="AR558" s="89" t="e">
        <f>IF(#REF!="snížená",#REF!,0)</f>
        <v>#REF!</v>
      </c>
      <c r="AS558" s="89" t="e">
        <f>IF(#REF!="zákl. přenesená",#REF!,0)</f>
        <v>#REF!</v>
      </c>
      <c r="AT558" s="89" t="e">
        <f>IF(#REF!="sníž. přenesená",#REF!,0)</f>
        <v>#REF!</v>
      </c>
      <c r="AU558" s="89" t="e">
        <f>IF(#REF!="nulová",#REF!,0)</f>
        <v>#REF!</v>
      </c>
      <c r="AV558" s="3" t="s">
        <v>5</v>
      </c>
      <c r="AW558" s="89" t="e">
        <f>ROUND(#REF!*H558,2)</f>
        <v>#REF!</v>
      </c>
      <c r="AX558" s="3" t="s">
        <v>72</v>
      </c>
      <c r="AY558" s="88" t="s">
        <v>868</v>
      </c>
    </row>
    <row r="559" spans="1:51" s="11" customFormat="1" ht="86.4" x14ac:dyDescent="0.2">
      <c r="A559" s="12"/>
      <c r="B559" s="118"/>
      <c r="C559" s="86"/>
      <c r="D559" s="132" t="s">
        <v>74</v>
      </c>
      <c r="E559" s="86"/>
      <c r="F559" s="133" t="s">
        <v>864</v>
      </c>
      <c r="G559" s="86"/>
      <c r="H559" s="120"/>
      <c r="I559" s="12"/>
      <c r="J559" s="12"/>
      <c r="K559" s="12"/>
      <c r="L559" s="12"/>
      <c r="M559" s="12"/>
      <c r="N559" s="12"/>
      <c r="O559" s="12"/>
      <c r="P559" s="12"/>
      <c r="Q559" s="12"/>
      <c r="AF559" s="3" t="s">
        <v>74</v>
      </c>
      <c r="AG559" s="3" t="s">
        <v>41</v>
      </c>
    </row>
    <row r="560" spans="1:51" s="11" customFormat="1" ht="128.55000000000001" customHeight="1" x14ac:dyDescent="0.2">
      <c r="A560" s="12"/>
      <c r="B560" s="118"/>
      <c r="C560" s="79" t="s">
        <v>869</v>
      </c>
      <c r="D560" s="79" t="s">
        <v>68</v>
      </c>
      <c r="E560" s="80" t="s">
        <v>870</v>
      </c>
      <c r="F560" s="92" t="s">
        <v>871</v>
      </c>
      <c r="G560" s="82" t="s">
        <v>80</v>
      </c>
      <c r="H560" s="131">
        <v>200</v>
      </c>
      <c r="I560" s="12"/>
      <c r="J560" s="12"/>
      <c r="K560" s="12"/>
      <c r="L560" s="12"/>
      <c r="M560" s="12"/>
      <c r="N560" s="12"/>
      <c r="O560" s="12"/>
      <c r="P560" s="12"/>
      <c r="Q560" s="12"/>
      <c r="AD560" s="88" t="s">
        <v>72</v>
      </c>
      <c r="AF560" s="88" t="s">
        <v>68</v>
      </c>
      <c r="AG560" s="88" t="s">
        <v>41</v>
      </c>
      <c r="AK560" s="3" t="s">
        <v>65</v>
      </c>
      <c r="AQ560" s="89" t="e">
        <f>IF(#REF!="základní",#REF!,0)</f>
        <v>#REF!</v>
      </c>
      <c r="AR560" s="89" t="e">
        <f>IF(#REF!="snížená",#REF!,0)</f>
        <v>#REF!</v>
      </c>
      <c r="AS560" s="89" t="e">
        <f>IF(#REF!="zákl. přenesená",#REF!,0)</f>
        <v>#REF!</v>
      </c>
      <c r="AT560" s="89" t="e">
        <f>IF(#REF!="sníž. přenesená",#REF!,0)</f>
        <v>#REF!</v>
      </c>
      <c r="AU560" s="89" t="e">
        <f>IF(#REF!="nulová",#REF!,0)</f>
        <v>#REF!</v>
      </c>
      <c r="AV560" s="3" t="s">
        <v>5</v>
      </c>
      <c r="AW560" s="89" t="e">
        <f>ROUND(#REF!*H560,2)</f>
        <v>#REF!</v>
      </c>
      <c r="AX560" s="3" t="s">
        <v>72</v>
      </c>
      <c r="AY560" s="88" t="s">
        <v>872</v>
      </c>
    </row>
    <row r="561" spans="1:51" s="11" customFormat="1" ht="86.4" x14ac:dyDescent="0.2">
      <c r="A561" s="12"/>
      <c r="B561" s="118"/>
      <c r="C561" s="86"/>
      <c r="D561" s="132" t="s">
        <v>74</v>
      </c>
      <c r="E561" s="86"/>
      <c r="F561" s="133" t="s">
        <v>873</v>
      </c>
      <c r="G561" s="86"/>
      <c r="H561" s="120"/>
      <c r="I561" s="12"/>
      <c r="J561" s="12"/>
      <c r="K561" s="12"/>
      <c r="L561" s="12"/>
      <c r="M561" s="12"/>
      <c r="N561" s="12"/>
      <c r="O561" s="12"/>
      <c r="P561" s="12"/>
      <c r="Q561" s="12"/>
      <c r="AF561" s="3" t="s">
        <v>74</v>
      </c>
      <c r="AG561" s="3" t="s">
        <v>41</v>
      </c>
    </row>
    <row r="562" spans="1:51" s="11" customFormat="1" ht="142.19999999999999" customHeight="1" x14ac:dyDescent="0.2">
      <c r="A562" s="12"/>
      <c r="B562" s="118"/>
      <c r="C562" s="79" t="s">
        <v>874</v>
      </c>
      <c r="D562" s="79" t="s">
        <v>68</v>
      </c>
      <c r="E562" s="80" t="s">
        <v>875</v>
      </c>
      <c r="F562" s="92" t="s">
        <v>876</v>
      </c>
      <c r="G562" s="82" t="s">
        <v>80</v>
      </c>
      <c r="H562" s="131">
        <v>200</v>
      </c>
      <c r="I562" s="12"/>
      <c r="J562" s="12"/>
      <c r="K562" s="12"/>
      <c r="L562" s="12"/>
      <c r="M562" s="12"/>
      <c r="N562" s="12"/>
      <c r="O562" s="12"/>
      <c r="P562" s="12"/>
      <c r="Q562" s="12"/>
      <c r="AD562" s="88" t="s">
        <v>72</v>
      </c>
      <c r="AF562" s="88" t="s">
        <v>68</v>
      </c>
      <c r="AG562" s="88" t="s">
        <v>41</v>
      </c>
      <c r="AK562" s="3" t="s">
        <v>65</v>
      </c>
      <c r="AQ562" s="89" t="e">
        <f>IF(#REF!="základní",#REF!,0)</f>
        <v>#REF!</v>
      </c>
      <c r="AR562" s="89" t="e">
        <f>IF(#REF!="snížená",#REF!,0)</f>
        <v>#REF!</v>
      </c>
      <c r="AS562" s="89" t="e">
        <f>IF(#REF!="zákl. přenesená",#REF!,0)</f>
        <v>#REF!</v>
      </c>
      <c r="AT562" s="89" t="e">
        <f>IF(#REF!="sníž. přenesená",#REF!,0)</f>
        <v>#REF!</v>
      </c>
      <c r="AU562" s="89" t="e">
        <f>IF(#REF!="nulová",#REF!,0)</f>
        <v>#REF!</v>
      </c>
      <c r="AV562" s="3" t="s">
        <v>5</v>
      </c>
      <c r="AW562" s="89" t="e">
        <f>ROUND(#REF!*H562,2)</f>
        <v>#REF!</v>
      </c>
      <c r="AX562" s="3" t="s">
        <v>72</v>
      </c>
      <c r="AY562" s="88" t="s">
        <v>877</v>
      </c>
    </row>
    <row r="563" spans="1:51" s="11" customFormat="1" ht="86.4" x14ac:dyDescent="0.2">
      <c r="A563" s="12"/>
      <c r="B563" s="118"/>
      <c r="C563" s="86"/>
      <c r="D563" s="132" t="s">
        <v>74</v>
      </c>
      <c r="E563" s="86"/>
      <c r="F563" s="133" t="s">
        <v>878</v>
      </c>
      <c r="G563" s="86"/>
      <c r="H563" s="120"/>
      <c r="I563" s="12"/>
      <c r="J563" s="12"/>
      <c r="K563" s="12"/>
      <c r="L563" s="12"/>
      <c r="M563" s="12"/>
      <c r="N563" s="12"/>
      <c r="O563" s="12"/>
      <c r="P563" s="12"/>
      <c r="Q563" s="12"/>
      <c r="AF563" s="3" t="s">
        <v>74</v>
      </c>
      <c r="AG563" s="3" t="s">
        <v>41</v>
      </c>
    </row>
    <row r="564" spans="1:51" s="11" customFormat="1" ht="128.55000000000001" customHeight="1" x14ac:dyDescent="0.2">
      <c r="A564" s="12"/>
      <c r="B564" s="118"/>
      <c r="C564" s="79" t="s">
        <v>879</v>
      </c>
      <c r="D564" s="79" t="s">
        <v>68</v>
      </c>
      <c r="E564" s="80" t="s">
        <v>880</v>
      </c>
      <c r="F564" s="92" t="s">
        <v>881</v>
      </c>
      <c r="G564" s="82" t="s">
        <v>80</v>
      </c>
      <c r="H564" s="131">
        <v>200</v>
      </c>
      <c r="I564" s="12"/>
      <c r="J564" s="12"/>
      <c r="K564" s="12"/>
      <c r="L564" s="12"/>
      <c r="M564" s="12"/>
      <c r="N564" s="12"/>
      <c r="O564" s="12"/>
      <c r="P564" s="12"/>
      <c r="Q564" s="12"/>
      <c r="AD564" s="88" t="s">
        <v>72</v>
      </c>
      <c r="AF564" s="88" t="s">
        <v>68</v>
      </c>
      <c r="AG564" s="88" t="s">
        <v>41</v>
      </c>
      <c r="AK564" s="3" t="s">
        <v>65</v>
      </c>
      <c r="AQ564" s="89" t="e">
        <f>IF(#REF!="základní",#REF!,0)</f>
        <v>#REF!</v>
      </c>
      <c r="AR564" s="89" t="e">
        <f>IF(#REF!="snížená",#REF!,0)</f>
        <v>#REF!</v>
      </c>
      <c r="AS564" s="89" t="e">
        <f>IF(#REF!="zákl. přenesená",#REF!,0)</f>
        <v>#REF!</v>
      </c>
      <c r="AT564" s="89" t="e">
        <f>IF(#REF!="sníž. přenesená",#REF!,0)</f>
        <v>#REF!</v>
      </c>
      <c r="AU564" s="89" t="e">
        <f>IF(#REF!="nulová",#REF!,0)</f>
        <v>#REF!</v>
      </c>
      <c r="AV564" s="3" t="s">
        <v>5</v>
      </c>
      <c r="AW564" s="89" t="e">
        <f>ROUND(#REF!*H564,2)</f>
        <v>#REF!</v>
      </c>
      <c r="AX564" s="3" t="s">
        <v>72</v>
      </c>
      <c r="AY564" s="88" t="s">
        <v>882</v>
      </c>
    </row>
    <row r="565" spans="1:51" s="11" customFormat="1" ht="86.4" x14ac:dyDescent="0.2">
      <c r="A565" s="12"/>
      <c r="B565" s="118"/>
      <c r="C565" s="86"/>
      <c r="D565" s="132" t="s">
        <v>74</v>
      </c>
      <c r="E565" s="86"/>
      <c r="F565" s="133" t="s">
        <v>878</v>
      </c>
      <c r="G565" s="86"/>
      <c r="H565" s="120"/>
      <c r="I565" s="12"/>
      <c r="J565" s="12"/>
      <c r="K565" s="12"/>
      <c r="L565" s="12"/>
      <c r="M565" s="12"/>
      <c r="N565" s="12"/>
      <c r="O565" s="12"/>
      <c r="P565" s="12"/>
      <c r="Q565" s="12"/>
      <c r="AF565" s="3" t="s">
        <v>74</v>
      </c>
      <c r="AG565" s="3" t="s">
        <v>41</v>
      </c>
    </row>
    <row r="566" spans="1:51" s="11" customFormat="1" ht="128.55000000000001" customHeight="1" x14ac:dyDescent="0.2">
      <c r="A566" s="12"/>
      <c r="B566" s="118"/>
      <c r="C566" s="79" t="s">
        <v>883</v>
      </c>
      <c r="D566" s="79" t="s">
        <v>68</v>
      </c>
      <c r="E566" s="80" t="s">
        <v>884</v>
      </c>
      <c r="F566" s="92" t="s">
        <v>885</v>
      </c>
      <c r="G566" s="82" t="s">
        <v>80</v>
      </c>
      <c r="H566" s="131">
        <v>200</v>
      </c>
      <c r="I566" s="12"/>
      <c r="J566" s="12"/>
      <c r="K566" s="12"/>
      <c r="L566" s="12"/>
      <c r="M566" s="12"/>
      <c r="N566" s="12"/>
      <c r="O566" s="12"/>
      <c r="P566" s="12"/>
      <c r="Q566" s="12"/>
      <c r="AD566" s="88" t="s">
        <v>72</v>
      </c>
      <c r="AF566" s="88" t="s">
        <v>68</v>
      </c>
      <c r="AG566" s="88" t="s">
        <v>41</v>
      </c>
      <c r="AK566" s="3" t="s">
        <v>65</v>
      </c>
      <c r="AQ566" s="89" t="e">
        <f>IF(#REF!="základní",#REF!,0)</f>
        <v>#REF!</v>
      </c>
      <c r="AR566" s="89" t="e">
        <f>IF(#REF!="snížená",#REF!,0)</f>
        <v>#REF!</v>
      </c>
      <c r="AS566" s="89" t="e">
        <f>IF(#REF!="zákl. přenesená",#REF!,0)</f>
        <v>#REF!</v>
      </c>
      <c r="AT566" s="89" t="e">
        <f>IF(#REF!="sníž. přenesená",#REF!,0)</f>
        <v>#REF!</v>
      </c>
      <c r="AU566" s="89" t="e">
        <f>IF(#REF!="nulová",#REF!,0)</f>
        <v>#REF!</v>
      </c>
      <c r="AV566" s="3" t="s">
        <v>5</v>
      </c>
      <c r="AW566" s="89" t="e">
        <f>ROUND(#REF!*H566,2)</f>
        <v>#REF!</v>
      </c>
      <c r="AX566" s="3" t="s">
        <v>72</v>
      </c>
      <c r="AY566" s="88" t="s">
        <v>886</v>
      </c>
    </row>
    <row r="567" spans="1:51" s="11" customFormat="1" ht="86.4" x14ac:dyDescent="0.2">
      <c r="A567" s="12"/>
      <c r="B567" s="118"/>
      <c r="C567" s="86"/>
      <c r="D567" s="132" t="s">
        <v>74</v>
      </c>
      <c r="E567" s="86"/>
      <c r="F567" s="133" t="s">
        <v>878</v>
      </c>
      <c r="G567" s="86"/>
      <c r="H567" s="120"/>
      <c r="I567" s="12"/>
      <c r="J567" s="12"/>
      <c r="K567" s="12"/>
      <c r="L567" s="12"/>
      <c r="M567" s="12"/>
      <c r="N567" s="12"/>
      <c r="O567" s="12"/>
      <c r="P567" s="12"/>
      <c r="Q567" s="12"/>
      <c r="AF567" s="3" t="s">
        <v>74</v>
      </c>
      <c r="AG567" s="3" t="s">
        <v>41</v>
      </c>
    </row>
    <row r="568" spans="1:51" s="11" customFormat="1" ht="142.19999999999999" customHeight="1" x14ac:dyDescent="0.2">
      <c r="A568" s="12"/>
      <c r="B568" s="118"/>
      <c r="C568" s="79" t="s">
        <v>887</v>
      </c>
      <c r="D568" s="79" t="s">
        <v>68</v>
      </c>
      <c r="E568" s="80" t="s">
        <v>888</v>
      </c>
      <c r="F568" s="92" t="s">
        <v>889</v>
      </c>
      <c r="G568" s="82" t="s">
        <v>80</v>
      </c>
      <c r="H568" s="131">
        <v>200</v>
      </c>
      <c r="I568" s="12"/>
      <c r="J568" s="12"/>
      <c r="K568" s="12"/>
      <c r="L568" s="12"/>
      <c r="M568" s="12"/>
      <c r="N568" s="12"/>
      <c r="O568" s="12"/>
      <c r="P568" s="12"/>
      <c r="Q568" s="12"/>
      <c r="AD568" s="88" t="s">
        <v>72</v>
      </c>
      <c r="AF568" s="88" t="s">
        <v>68</v>
      </c>
      <c r="AG568" s="88" t="s">
        <v>41</v>
      </c>
      <c r="AK568" s="3" t="s">
        <v>65</v>
      </c>
      <c r="AQ568" s="89" t="e">
        <f>IF(#REF!="základní",#REF!,0)</f>
        <v>#REF!</v>
      </c>
      <c r="AR568" s="89" t="e">
        <f>IF(#REF!="snížená",#REF!,0)</f>
        <v>#REF!</v>
      </c>
      <c r="AS568" s="89" t="e">
        <f>IF(#REF!="zákl. přenesená",#REF!,0)</f>
        <v>#REF!</v>
      </c>
      <c r="AT568" s="89" t="e">
        <f>IF(#REF!="sníž. přenesená",#REF!,0)</f>
        <v>#REF!</v>
      </c>
      <c r="AU568" s="89" t="e">
        <f>IF(#REF!="nulová",#REF!,0)</f>
        <v>#REF!</v>
      </c>
      <c r="AV568" s="3" t="s">
        <v>5</v>
      </c>
      <c r="AW568" s="89" t="e">
        <f>ROUND(#REF!*H568,2)</f>
        <v>#REF!</v>
      </c>
      <c r="AX568" s="3" t="s">
        <v>72</v>
      </c>
      <c r="AY568" s="88" t="s">
        <v>890</v>
      </c>
    </row>
    <row r="569" spans="1:51" s="11" customFormat="1" ht="86.4" x14ac:dyDescent="0.2">
      <c r="A569" s="12"/>
      <c r="B569" s="118"/>
      <c r="C569" s="86"/>
      <c r="D569" s="132" t="s">
        <v>74</v>
      </c>
      <c r="E569" s="86"/>
      <c r="F569" s="133" t="s">
        <v>891</v>
      </c>
      <c r="G569" s="86"/>
      <c r="H569" s="120"/>
      <c r="I569" s="12"/>
      <c r="J569" s="12"/>
      <c r="K569" s="12"/>
      <c r="L569" s="12"/>
      <c r="M569" s="12"/>
      <c r="N569" s="12"/>
      <c r="O569" s="12"/>
      <c r="P569" s="12"/>
      <c r="Q569" s="12"/>
      <c r="AF569" s="3" t="s">
        <v>74</v>
      </c>
      <c r="AG569" s="3" t="s">
        <v>41</v>
      </c>
    </row>
    <row r="570" spans="1:51" s="11" customFormat="1" ht="142.19999999999999" customHeight="1" x14ac:dyDescent="0.2">
      <c r="A570" s="12"/>
      <c r="B570" s="118"/>
      <c r="C570" s="79" t="s">
        <v>892</v>
      </c>
      <c r="D570" s="79" t="s">
        <v>68</v>
      </c>
      <c r="E570" s="80" t="s">
        <v>893</v>
      </c>
      <c r="F570" s="92" t="s">
        <v>894</v>
      </c>
      <c r="G570" s="82" t="s">
        <v>80</v>
      </c>
      <c r="H570" s="131">
        <v>200</v>
      </c>
      <c r="I570" s="12"/>
      <c r="J570" s="12"/>
      <c r="K570" s="12"/>
      <c r="L570" s="12"/>
      <c r="M570" s="12"/>
      <c r="N570" s="12"/>
      <c r="O570" s="12"/>
      <c r="P570" s="12"/>
      <c r="Q570" s="12"/>
      <c r="AD570" s="88" t="s">
        <v>72</v>
      </c>
      <c r="AF570" s="88" t="s">
        <v>68</v>
      </c>
      <c r="AG570" s="88" t="s">
        <v>41</v>
      </c>
      <c r="AK570" s="3" t="s">
        <v>65</v>
      </c>
      <c r="AQ570" s="89" t="e">
        <f>IF(#REF!="základní",#REF!,0)</f>
        <v>#REF!</v>
      </c>
      <c r="AR570" s="89" t="e">
        <f>IF(#REF!="snížená",#REF!,0)</f>
        <v>#REF!</v>
      </c>
      <c r="AS570" s="89" t="e">
        <f>IF(#REF!="zákl. přenesená",#REF!,0)</f>
        <v>#REF!</v>
      </c>
      <c r="AT570" s="89" t="e">
        <f>IF(#REF!="sníž. přenesená",#REF!,0)</f>
        <v>#REF!</v>
      </c>
      <c r="AU570" s="89" t="e">
        <f>IF(#REF!="nulová",#REF!,0)</f>
        <v>#REF!</v>
      </c>
      <c r="AV570" s="3" t="s">
        <v>5</v>
      </c>
      <c r="AW570" s="89" t="e">
        <f>ROUND(#REF!*H570,2)</f>
        <v>#REF!</v>
      </c>
      <c r="AX570" s="3" t="s">
        <v>72</v>
      </c>
      <c r="AY570" s="88" t="s">
        <v>895</v>
      </c>
    </row>
    <row r="571" spans="1:51" s="11" customFormat="1" ht="86.4" x14ac:dyDescent="0.2">
      <c r="A571" s="12"/>
      <c r="B571" s="118"/>
      <c r="C571" s="86"/>
      <c r="D571" s="132" t="s">
        <v>74</v>
      </c>
      <c r="E571" s="86"/>
      <c r="F571" s="133" t="s">
        <v>891</v>
      </c>
      <c r="G571" s="86"/>
      <c r="H571" s="120"/>
      <c r="I571" s="12"/>
      <c r="J571" s="12"/>
      <c r="K571" s="12"/>
      <c r="L571" s="12"/>
      <c r="M571" s="12"/>
      <c r="N571" s="12"/>
      <c r="O571" s="12"/>
      <c r="P571" s="12"/>
      <c r="Q571" s="12"/>
      <c r="AF571" s="3" t="s">
        <v>74</v>
      </c>
      <c r="AG571" s="3" t="s">
        <v>41</v>
      </c>
    </row>
    <row r="572" spans="1:51" s="11" customFormat="1" ht="142.19999999999999" customHeight="1" x14ac:dyDescent="0.2">
      <c r="A572" s="12"/>
      <c r="B572" s="118"/>
      <c r="C572" s="79" t="s">
        <v>896</v>
      </c>
      <c r="D572" s="79" t="s">
        <v>68</v>
      </c>
      <c r="E572" s="80" t="s">
        <v>897</v>
      </c>
      <c r="F572" s="92" t="s">
        <v>898</v>
      </c>
      <c r="G572" s="82" t="s">
        <v>80</v>
      </c>
      <c r="H572" s="131">
        <v>200</v>
      </c>
      <c r="I572" s="12"/>
      <c r="J572" s="12"/>
      <c r="K572" s="12"/>
      <c r="L572" s="12"/>
      <c r="M572" s="12"/>
      <c r="N572" s="12"/>
      <c r="O572" s="12"/>
      <c r="P572" s="12"/>
      <c r="Q572" s="12"/>
      <c r="AD572" s="88" t="s">
        <v>72</v>
      </c>
      <c r="AF572" s="88" t="s">
        <v>68</v>
      </c>
      <c r="AG572" s="88" t="s">
        <v>41</v>
      </c>
      <c r="AK572" s="3" t="s">
        <v>65</v>
      </c>
      <c r="AQ572" s="89" t="e">
        <f>IF(#REF!="základní",#REF!,0)</f>
        <v>#REF!</v>
      </c>
      <c r="AR572" s="89" t="e">
        <f>IF(#REF!="snížená",#REF!,0)</f>
        <v>#REF!</v>
      </c>
      <c r="AS572" s="89" t="e">
        <f>IF(#REF!="zákl. přenesená",#REF!,0)</f>
        <v>#REF!</v>
      </c>
      <c r="AT572" s="89" t="e">
        <f>IF(#REF!="sníž. přenesená",#REF!,0)</f>
        <v>#REF!</v>
      </c>
      <c r="AU572" s="89" t="e">
        <f>IF(#REF!="nulová",#REF!,0)</f>
        <v>#REF!</v>
      </c>
      <c r="AV572" s="3" t="s">
        <v>5</v>
      </c>
      <c r="AW572" s="89" t="e">
        <f>ROUND(#REF!*H572,2)</f>
        <v>#REF!</v>
      </c>
      <c r="AX572" s="3" t="s">
        <v>72</v>
      </c>
      <c r="AY572" s="88" t="s">
        <v>899</v>
      </c>
    </row>
    <row r="573" spans="1:51" s="11" customFormat="1" ht="86.4" x14ac:dyDescent="0.2">
      <c r="A573" s="12"/>
      <c r="B573" s="118"/>
      <c r="C573" s="86"/>
      <c r="D573" s="132" t="s">
        <v>74</v>
      </c>
      <c r="E573" s="86"/>
      <c r="F573" s="133" t="s">
        <v>891</v>
      </c>
      <c r="G573" s="86"/>
      <c r="H573" s="120"/>
      <c r="I573" s="12"/>
      <c r="J573" s="12"/>
      <c r="K573" s="12"/>
      <c r="L573" s="12"/>
      <c r="M573" s="12"/>
      <c r="N573" s="12"/>
      <c r="O573" s="12"/>
      <c r="P573" s="12"/>
      <c r="Q573" s="12"/>
      <c r="AF573" s="3" t="s">
        <v>74</v>
      </c>
      <c r="AG573" s="3" t="s">
        <v>41</v>
      </c>
    </row>
    <row r="574" spans="1:51" s="11" customFormat="1" ht="142.19999999999999" customHeight="1" x14ac:dyDescent="0.2">
      <c r="A574" s="12"/>
      <c r="B574" s="118"/>
      <c r="C574" s="79" t="s">
        <v>900</v>
      </c>
      <c r="D574" s="79" t="s">
        <v>68</v>
      </c>
      <c r="E574" s="80" t="s">
        <v>901</v>
      </c>
      <c r="F574" s="92" t="s">
        <v>902</v>
      </c>
      <c r="G574" s="82" t="s">
        <v>80</v>
      </c>
      <c r="H574" s="131">
        <v>200</v>
      </c>
      <c r="I574" s="12"/>
      <c r="J574" s="12"/>
      <c r="K574" s="12"/>
      <c r="L574" s="12"/>
      <c r="M574" s="12"/>
      <c r="N574" s="12"/>
      <c r="O574" s="12"/>
      <c r="P574" s="12"/>
      <c r="Q574" s="12"/>
      <c r="AD574" s="88" t="s">
        <v>72</v>
      </c>
      <c r="AF574" s="88" t="s">
        <v>68</v>
      </c>
      <c r="AG574" s="88" t="s">
        <v>41</v>
      </c>
      <c r="AK574" s="3" t="s">
        <v>65</v>
      </c>
      <c r="AQ574" s="89" t="e">
        <f>IF(#REF!="základní",#REF!,0)</f>
        <v>#REF!</v>
      </c>
      <c r="AR574" s="89" t="e">
        <f>IF(#REF!="snížená",#REF!,0)</f>
        <v>#REF!</v>
      </c>
      <c r="AS574" s="89" t="e">
        <f>IF(#REF!="zákl. přenesená",#REF!,0)</f>
        <v>#REF!</v>
      </c>
      <c r="AT574" s="89" t="e">
        <f>IF(#REF!="sníž. přenesená",#REF!,0)</f>
        <v>#REF!</v>
      </c>
      <c r="AU574" s="89" t="e">
        <f>IF(#REF!="nulová",#REF!,0)</f>
        <v>#REF!</v>
      </c>
      <c r="AV574" s="3" t="s">
        <v>5</v>
      </c>
      <c r="AW574" s="89" t="e">
        <f>ROUND(#REF!*H574,2)</f>
        <v>#REF!</v>
      </c>
      <c r="AX574" s="3" t="s">
        <v>72</v>
      </c>
      <c r="AY574" s="88" t="s">
        <v>903</v>
      </c>
    </row>
    <row r="575" spans="1:51" s="11" customFormat="1" ht="86.4" x14ac:dyDescent="0.2">
      <c r="A575" s="12"/>
      <c r="B575" s="118"/>
      <c r="C575" s="86"/>
      <c r="D575" s="132" t="s">
        <v>74</v>
      </c>
      <c r="E575" s="86"/>
      <c r="F575" s="133" t="s">
        <v>891</v>
      </c>
      <c r="G575" s="86"/>
      <c r="H575" s="120"/>
      <c r="I575" s="12"/>
      <c r="J575" s="12"/>
      <c r="K575" s="12"/>
      <c r="L575" s="12"/>
      <c r="M575" s="12"/>
      <c r="N575" s="12"/>
      <c r="O575" s="12"/>
      <c r="P575" s="12"/>
      <c r="Q575" s="12"/>
      <c r="AF575" s="3" t="s">
        <v>74</v>
      </c>
      <c r="AG575" s="3" t="s">
        <v>41</v>
      </c>
    </row>
    <row r="576" spans="1:51" s="11" customFormat="1" ht="142.19999999999999" customHeight="1" x14ac:dyDescent="0.2">
      <c r="A576" s="12"/>
      <c r="B576" s="118"/>
      <c r="C576" s="79" t="s">
        <v>904</v>
      </c>
      <c r="D576" s="79" t="s">
        <v>68</v>
      </c>
      <c r="E576" s="80" t="s">
        <v>905</v>
      </c>
      <c r="F576" s="92" t="s">
        <v>906</v>
      </c>
      <c r="G576" s="82" t="s">
        <v>80</v>
      </c>
      <c r="H576" s="131">
        <v>200</v>
      </c>
      <c r="I576" s="12"/>
      <c r="J576" s="12"/>
      <c r="K576" s="12"/>
      <c r="L576" s="12"/>
      <c r="M576" s="12"/>
      <c r="N576" s="12"/>
      <c r="O576" s="12"/>
      <c r="P576" s="12"/>
      <c r="Q576" s="12"/>
      <c r="AD576" s="88" t="s">
        <v>72</v>
      </c>
      <c r="AF576" s="88" t="s">
        <v>68</v>
      </c>
      <c r="AG576" s="88" t="s">
        <v>41</v>
      </c>
      <c r="AK576" s="3" t="s">
        <v>65</v>
      </c>
      <c r="AQ576" s="89" t="e">
        <f>IF(#REF!="základní",#REF!,0)</f>
        <v>#REF!</v>
      </c>
      <c r="AR576" s="89" t="e">
        <f>IF(#REF!="snížená",#REF!,0)</f>
        <v>#REF!</v>
      </c>
      <c r="AS576" s="89" t="e">
        <f>IF(#REF!="zákl. přenesená",#REF!,0)</f>
        <v>#REF!</v>
      </c>
      <c r="AT576" s="89" t="e">
        <f>IF(#REF!="sníž. přenesená",#REF!,0)</f>
        <v>#REF!</v>
      </c>
      <c r="AU576" s="89" t="e">
        <f>IF(#REF!="nulová",#REF!,0)</f>
        <v>#REF!</v>
      </c>
      <c r="AV576" s="3" t="s">
        <v>5</v>
      </c>
      <c r="AW576" s="89" t="e">
        <f>ROUND(#REF!*H576,2)</f>
        <v>#REF!</v>
      </c>
      <c r="AX576" s="3" t="s">
        <v>72</v>
      </c>
      <c r="AY576" s="88" t="s">
        <v>907</v>
      </c>
    </row>
    <row r="577" spans="1:51" s="11" customFormat="1" ht="86.4" x14ac:dyDescent="0.2">
      <c r="A577" s="12"/>
      <c r="B577" s="118"/>
      <c r="C577" s="86"/>
      <c r="D577" s="132" t="s">
        <v>74</v>
      </c>
      <c r="E577" s="86"/>
      <c r="F577" s="133" t="s">
        <v>891</v>
      </c>
      <c r="G577" s="86"/>
      <c r="H577" s="120"/>
      <c r="I577" s="12"/>
      <c r="J577" s="12"/>
      <c r="K577" s="12"/>
      <c r="L577" s="12"/>
      <c r="M577" s="12"/>
      <c r="N577" s="12"/>
      <c r="O577" s="12"/>
      <c r="P577" s="12"/>
      <c r="Q577" s="12"/>
      <c r="AF577" s="3" t="s">
        <v>74</v>
      </c>
      <c r="AG577" s="3" t="s">
        <v>41</v>
      </c>
    </row>
    <row r="578" spans="1:51" s="11" customFormat="1" ht="142.19999999999999" customHeight="1" x14ac:dyDescent="0.2">
      <c r="A578" s="12"/>
      <c r="B578" s="118"/>
      <c r="C578" s="79" t="s">
        <v>908</v>
      </c>
      <c r="D578" s="79" t="s">
        <v>68</v>
      </c>
      <c r="E578" s="80" t="s">
        <v>909</v>
      </c>
      <c r="F578" s="92" t="s">
        <v>910</v>
      </c>
      <c r="G578" s="82" t="s">
        <v>80</v>
      </c>
      <c r="H578" s="131">
        <v>200</v>
      </c>
      <c r="I578" s="12"/>
      <c r="J578" s="12"/>
      <c r="K578" s="12"/>
      <c r="L578" s="12"/>
      <c r="M578" s="12"/>
      <c r="N578" s="12"/>
      <c r="O578" s="12"/>
      <c r="P578" s="12"/>
      <c r="Q578" s="12"/>
      <c r="AD578" s="88" t="s">
        <v>72</v>
      </c>
      <c r="AF578" s="88" t="s">
        <v>68</v>
      </c>
      <c r="AG578" s="88" t="s">
        <v>41</v>
      </c>
      <c r="AK578" s="3" t="s">
        <v>65</v>
      </c>
      <c r="AQ578" s="89" t="e">
        <f>IF(#REF!="základní",#REF!,0)</f>
        <v>#REF!</v>
      </c>
      <c r="AR578" s="89" t="e">
        <f>IF(#REF!="snížená",#REF!,0)</f>
        <v>#REF!</v>
      </c>
      <c r="AS578" s="89" t="e">
        <f>IF(#REF!="zákl. přenesená",#REF!,0)</f>
        <v>#REF!</v>
      </c>
      <c r="AT578" s="89" t="e">
        <f>IF(#REF!="sníž. přenesená",#REF!,0)</f>
        <v>#REF!</v>
      </c>
      <c r="AU578" s="89" t="e">
        <f>IF(#REF!="nulová",#REF!,0)</f>
        <v>#REF!</v>
      </c>
      <c r="AV578" s="3" t="s">
        <v>5</v>
      </c>
      <c r="AW578" s="89" t="e">
        <f>ROUND(#REF!*H578,2)</f>
        <v>#REF!</v>
      </c>
      <c r="AX578" s="3" t="s">
        <v>72</v>
      </c>
      <c r="AY578" s="88" t="s">
        <v>911</v>
      </c>
    </row>
    <row r="579" spans="1:51" s="11" customFormat="1" ht="86.4" x14ac:dyDescent="0.2">
      <c r="A579" s="12"/>
      <c r="B579" s="118"/>
      <c r="C579" s="86"/>
      <c r="D579" s="132" t="s">
        <v>74</v>
      </c>
      <c r="E579" s="86"/>
      <c r="F579" s="133" t="s">
        <v>891</v>
      </c>
      <c r="G579" s="86"/>
      <c r="H579" s="120"/>
      <c r="I579" s="12"/>
      <c r="J579" s="12"/>
      <c r="K579" s="12"/>
      <c r="L579" s="12"/>
      <c r="M579" s="12"/>
      <c r="N579" s="12"/>
      <c r="O579" s="12"/>
      <c r="P579" s="12"/>
      <c r="Q579" s="12"/>
      <c r="AF579" s="3" t="s">
        <v>74</v>
      </c>
      <c r="AG579" s="3" t="s">
        <v>41</v>
      </c>
    </row>
    <row r="580" spans="1:51" s="11" customFormat="1" ht="142.19999999999999" customHeight="1" x14ac:dyDescent="0.2">
      <c r="A580" s="12"/>
      <c r="B580" s="118"/>
      <c r="C580" s="79" t="s">
        <v>912</v>
      </c>
      <c r="D580" s="79" t="s">
        <v>68</v>
      </c>
      <c r="E580" s="80" t="s">
        <v>913</v>
      </c>
      <c r="F580" s="92" t="s">
        <v>914</v>
      </c>
      <c r="G580" s="82" t="s">
        <v>80</v>
      </c>
      <c r="H580" s="131">
        <v>200</v>
      </c>
      <c r="I580" s="12"/>
      <c r="J580" s="12"/>
      <c r="K580" s="12"/>
      <c r="L580" s="12"/>
      <c r="M580" s="12"/>
      <c r="N580" s="12"/>
      <c r="O580" s="12"/>
      <c r="P580" s="12"/>
      <c r="Q580" s="12"/>
      <c r="AD580" s="88" t="s">
        <v>72</v>
      </c>
      <c r="AF580" s="88" t="s">
        <v>68</v>
      </c>
      <c r="AG580" s="88" t="s">
        <v>41</v>
      </c>
      <c r="AK580" s="3" t="s">
        <v>65</v>
      </c>
      <c r="AQ580" s="89" t="e">
        <f>IF(#REF!="základní",#REF!,0)</f>
        <v>#REF!</v>
      </c>
      <c r="AR580" s="89" t="e">
        <f>IF(#REF!="snížená",#REF!,0)</f>
        <v>#REF!</v>
      </c>
      <c r="AS580" s="89" t="e">
        <f>IF(#REF!="zákl. přenesená",#REF!,0)</f>
        <v>#REF!</v>
      </c>
      <c r="AT580" s="89" t="e">
        <f>IF(#REF!="sníž. přenesená",#REF!,0)</f>
        <v>#REF!</v>
      </c>
      <c r="AU580" s="89" t="e">
        <f>IF(#REF!="nulová",#REF!,0)</f>
        <v>#REF!</v>
      </c>
      <c r="AV580" s="3" t="s">
        <v>5</v>
      </c>
      <c r="AW580" s="89" t="e">
        <f>ROUND(#REF!*H580,2)</f>
        <v>#REF!</v>
      </c>
      <c r="AX580" s="3" t="s">
        <v>72</v>
      </c>
      <c r="AY580" s="88" t="s">
        <v>915</v>
      </c>
    </row>
    <row r="581" spans="1:51" s="11" customFormat="1" ht="86.4" x14ac:dyDescent="0.2">
      <c r="A581" s="12"/>
      <c r="B581" s="118"/>
      <c r="C581" s="86"/>
      <c r="D581" s="132" t="s">
        <v>74</v>
      </c>
      <c r="E581" s="86"/>
      <c r="F581" s="133" t="s">
        <v>891</v>
      </c>
      <c r="G581" s="86"/>
      <c r="H581" s="120"/>
      <c r="I581" s="12"/>
      <c r="J581" s="12"/>
      <c r="K581" s="12"/>
      <c r="L581" s="12"/>
      <c r="M581" s="12"/>
      <c r="N581" s="12"/>
      <c r="O581" s="12"/>
      <c r="P581" s="12"/>
      <c r="Q581" s="12"/>
      <c r="AF581" s="3" t="s">
        <v>74</v>
      </c>
      <c r="AG581" s="3" t="s">
        <v>41</v>
      </c>
    </row>
    <row r="582" spans="1:51" s="11" customFormat="1" ht="142.19999999999999" customHeight="1" x14ac:dyDescent="0.2">
      <c r="A582" s="12"/>
      <c r="B582" s="118"/>
      <c r="C582" s="79" t="s">
        <v>916</v>
      </c>
      <c r="D582" s="79" t="s">
        <v>68</v>
      </c>
      <c r="E582" s="80" t="s">
        <v>917</v>
      </c>
      <c r="F582" s="92" t="s">
        <v>918</v>
      </c>
      <c r="G582" s="82" t="s">
        <v>80</v>
      </c>
      <c r="H582" s="131">
        <v>200</v>
      </c>
      <c r="I582" s="12"/>
      <c r="J582" s="12"/>
      <c r="K582" s="12"/>
      <c r="L582" s="12"/>
      <c r="M582" s="12"/>
      <c r="N582" s="12"/>
      <c r="O582" s="12"/>
      <c r="P582" s="12"/>
      <c r="Q582" s="12"/>
      <c r="AD582" s="88" t="s">
        <v>72</v>
      </c>
      <c r="AF582" s="88" t="s">
        <v>68</v>
      </c>
      <c r="AG582" s="88" t="s">
        <v>41</v>
      </c>
      <c r="AK582" s="3" t="s">
        <v>65</v>
      </c>
      <c r="AQ582" s="89" t="e">
        <f>IF(#REF!="základní",#REF!,0)</f>
        <v>#REF!</v>
      </c>
      <c r="AR582" s="89" t="e">
        <f>IF(#REF!="snížená",#REF!,0)</f>
        <v>#REF!</v>
      </c>
      <c r="AS582" s="89" t="e">
        <f>IF(#REF!="zákl. přenesená",#REF!,0)</f>
        <v>#REF!</v>
      </c>
      <c r="AT582" s="89" t="e">
        <f>IF(#REF!="sníž. přenesená",#REF!,0)</f>
        <v>#REF!</v>
      </c>
      <c r="AU582" s="89" t="e">
        <f>IF(#REF!="nulová",#REF!,0)</f>
        <v>#REF!</v>
      </c>
      <c r="AV582" s="3" t="s">
        <v>5</v>
      </c>
      <c r="AW582" s="89" t="e">
        <f>ROUND(#REF!*H582,2)</f>
        <v>#REF!</v>
      </c>
      <c r="AX582" s="3" t="s">
        <v>72</v>
      </c>
      <c r="AY582" s="88" t="s">
        <v>919</v>
      </c>
    </row>
    <row r="583" spans="1:51" s="11" customFormat="1" ht="86.4" x14ac:dyDescent="0.2">
      <c r="A583" s="12"/>
      <c r="B583" s="118"/>
      <c r="C583" s="86"/>
      <c r="D583" s="132" t="s">
        <v>74</v>
      </c>
      <c r="E583" s="86"/>
      <c r="F583" s="133" t="s">
        <v>891</v>
      </c>
      <c r="G583" s="86"/>
      <c r="H583" s="120"/>
      <c r="I583" s="12"/>
      <c r="J583" s="12"/>
      <c r="K583" s="12"/>
      <c r="L583" s="12"/>
      <c r="M583" s="12"/>
      <c r="N583" s="12"/>
      <c r="O583" s="12"/>
      <c r="P583" s="12"/>
      <c r="Q583" s="12"/>
      <c r="AF583" s="3" t="s">
        <v>74</v>
      </c>
      <c r="AG583" s="3" t="s">
        <v>41</v>
      </c>
    </row>
    <row r="584" spans="1:51" s="11" customFormat="1" ht="90" customHeight="1" x14ac:dyDescent="0.2">
      <c r="A584" s="12"/>
      <c r="B584" s="118"/>
      <c r="C584" s="79" t="s">
        <v>920</v>
      </c>
      <c r="D584" s="79" t="s">
        <v>68</v>
      </c>
      <c r="E584" s="80" t="s">
        <v>921</v>
      </c>
      <c r="F584" s="92" t="s">
        <v>922</v>
      </c>
      <c r="G584" s="82" t="s">
        <v>923</v>
      </c>
      <c r="H584" s="131">
        <v>5</v>
      </c>
      <c r="I584" s="12"/>
      <c r="J584" s="12"/>
      <c r="K584" s="12"/>
      <c r="L584" s="12"/>
      <c r="M584" s="12"/>
      <c r="N584" s="12"/>
      <c r="O584" s="12"/>
      <c r="P584" s="12"/>
      <c r="Q584" s="12"/>
      <c r="AD584" s="88" t="s">
        <v>72</v>
      </c>
      <c r="AF584" s="88" t="s">
        <v>68</v>
      </c>
      <c r="AG584" s="88" t="s">
        <v>41</v>
      </c>
      <c r="AK584" s="3" t="s">
        <v>65</v>
      </c>
      <c r="AQ584" s="89" t="e">
        <f>IF(#REF!="základní",#REF!,0)</f>
        <v>#REF!</v>
      </c>
      <c r="AR584" s="89" t="e">
        <f>IF(#REF!="snížená",#REF!,0)</f>
        <v>#REF!</v>
      </c>
      <c r="AS584" s="89" t="e">
        <f>IF(#REF!="zákl. přenesená",#REF!,0)</f>
        <v>#REF!</v>
      </c>
      <c r="AT584" s="89" t="e">
        <f>IF(#REF!="sníž. přenesená",#REF!,0)</f>
        <v>#REF!</v>
      </c>
      <c r="AU584" s="89" t="e">
        <f>IF(#REF!="nulová",#REF!,0)</f>
        <v>#REF!</v>
      </c>
      <c r="AV584" s="3" t="s">
        <v>5</v>
      </c>
      <c r="AW584" s="89" t="e">
        <f>ROUND(#REF!*H584,2)</f>
        <v>#REF!</v>
      </c>
      <c r="AX584" s="3" t="s">
        <v>72</v>
      </c>
      <c r="AY584" s="88" t="s">
        <v>924</v>
      </c>
    </row>
    <row r="585" spans="1:51" s="11" customFormat="1" ht="57.6" x14ac:dyDescent="0.2">
      <c r="A585" s="12"/>
      <c r="B585" s="118"/>
      <c r="C585" s="86"/>
      <c r="D585" s="132" t="s">
        <v>74</v>
      </c>
      <c r="E585" s="86"/>
      <c r="F585" s="133" t="s">
        <v>925</v>
      </c>
      <c r="G585" s="86"/>
      <c r="H585" s="120"/>
      <c r="I585" s="12"/>
      <c r="J585" s="12"/>
      <c r="K585" s="12"/>
      <c r="L585" s="12"/>
      <c r="M585" s="12"/>
      <c r="N585" s="12"/>
      <c r="O585" s="12"/>
      <c r="P585" s="12"/>
      <c r="Q585" s="12"/>
      <c r="AF585" s="3" t="s">
        <v>74</v>
      </c>
      <c r="AG585" s="3" t="s">
        <v>41</v>
      </c>
    </row>
    <row r="586" spans="1:51" s="11" customFormat="1" ht="19.2" x14ac:dyDescent="0.2">
      <c r="A586" s="12"/>
      <c r="B586" s="118"/>
      <c r="C586" s="86"/>
      <c r="D586" s="132" t="s">
        <v>76</v>
      </c>
      <c r="E586" s="86"/>
      <c r="F586" s="133" t="s">
        <v>926</v>
      </c>
      <c r="G586" s="86"/>
      <c r="H586" s="120"/>
      <c r="I586" s="12"/>
      <c r="J586" s="12"/>
      <c r="K586" s="12"/>
      <c r="L586" s="12"/>
      <c r="M586" s="12"/>
      <c r="N586" s="12"/>
      <c r="O586" s="12"/>
      <c r="P586" s="12"/>
      <c r="Q586" s="12"/>
      <c r="AF586" s="3" t="s">
        <v>76</v>
      </c>
      <c r="AG586" s="3" t="s">
        <v>41</v>
      </c>
    </row>
    <row r="587" spans="1:51" s="11" customFormat="1" ht="90" customHeight="1" x14ac:dyDescent="0.2">
      <c r="A587" s="12"/>
      <c r="B587" s="118"/>
      <c r="C587" s="79" t="s">
        <v>927</v>
      </c>
      <c r="D587" s="79" t="s">
        <v>68</v>
      </c>
      <c r="E587" s="80" t="s">
        <v>928</v>
      </c>
      <c r="F587" s="92" t="s">
        <v>929</v>
      </c>
      <c r="G587" s="82" t="s">
        <v>923</v>
      </c>
      <c r="H587" s="131">
        <v>5</v>
      </c>
      <c r="I587" s="12"/>
      <c r="J587" s="12"/>
      <c r="K587" s="12"/>
      <c r="L587" s="12"/>
      <c r="M587" s="12"/>
      <c r="N587" s="12"/>
      <c r="O587" s="12"/>
      <c r="P587" s="12"/>
      <c r="Q587" s="12"/>
      <c r="AD587" s="88" t="s">
        <v>72</v>
      </c>
      <c r="AF587" s="88" t="s">
        <v>68</v>
      </c>
      <c r="AG587" s="88" t="s">
        <v>41</v>
      </c>
      <c r="AK587" s="3" t="s">
        <v>65</v>
      </c>
      <c r="AQ587" s="89" t="e">
        <f>IF(#REF!="základní",#REF!,0)</f>
        <v>#REF!</v>
      </c>
      <c r="AR587" s="89" t="e">
        <f>IF(#REF!="snížená",#REF!,0)</f>
        <v>#REF!</v>
      </c>
      <c r="AS587" s="89" t="e">
        <f>IF(#REF!="zákl. přenesená",#REF!,0)</f>
        <v>#REF!</v>
      </c>
      <c r="AT587" s="89" t="e">
        <f>IF(#REF!="sníž. přenesená",#REF!,0)</f>
        <v>#REF!</v>
      </c>
      <c r="AU587" s="89" t="e">
        <f>IF(#REF!="nulová",#REF!,0)</f>
        <v>#REF!</v>
      </c>
      <c r="AV587" s="3" t="s">
        <v>5</v>
      </c>
      <c r="AW587" s="89" t="e">
        <f>ROUND(#REF!*H587,2)</f>
        <v>#REF!</v>
      </c>
      <c r="AX587" s="3" t="s">
        <v>72</v>
      </c>
      <c r="AY587" s="88" t="s">
        <v>930</v>
      </c>
    </row>
    <row r="588" spans="1:51" s="11" customFormat="1" ht="57.6" x14ac:dyDescent="0.2">
      <c r="A588" s="12"/>
      <c r="B588" s="118"/>
      <c r="C588" s="86"/>
      <c r="D588" s="132" t="s">
        <v>74</v>
      </c>
      <c r="E588" s="86"/>
      <c r="F588" s="133" t="s">
        <v>925</v>
      </c>
      <c r="G588" s="86"/>
      <c r="H588" s="120"/>
      <c r="I588" s="12"/>
      <c r="J588" s="12"/>
      <c r="K588" s="12"/>
      <c r="L588" s="12"/>
      <c r="M588" s="12"/>
      <c r="N588" s="12"/>
      <c r="O588" s="12"/>
      <c r="P588" s="12"/>
      <c r="Q588" s="12"/>
      <c r="AF588" s="3" t="s">
        <v>74</v>
      </c>
      <c r="AG588" s="3" t="s">
        <v>41</v>
      </c>
    </row>
    <row r="589" spans="1:51" s="11" customFormat="1" ht="19.2" x14ac:dyDescent="0.2">
      <c r="A589" s="12"/>
      <c r="B589" s="118"/>
      <c r="C589" s="86"/>
      <c r="D589" s="132" t="s">
        <v>76</v>
      </c>
      <c r="E589" s="86"/>
      <c r="F589" s="133" t="s">
        <v>926</v>
      </c>
      <c r="G589" s="86"/>
      <c r="H589" s="120"/>
      <c r="I589" s="12"/>
      <c r="J589" s="12"/>
      <c r="K589" s="12"/>
      <c r="L589" s="12"/>
      <c r="M589" s="12"/>
      <c r="N589" s="12"/>
      <c r="O589" s="12"/>
      <c r="P589" s="12"/>
      <c r="Q589" s="12"/>
      <c r="AF589" s="3" t="s">
        <v>76</v>
      </c>
      <c r="AG589" s="3" t="s">
        <v>41</v>
      </c>
    </row>
    <row r="590" spans="1:51" s="11" customFormat="1" ht="90" customHeight="1" x14ac:dyDescent="0.2">
      <c r="A590" s="12"/>
      <c r="B590" s="118"/>
      <c r="C590" s="79" t="s">
        <v>931</v>
      </c>
      <c r="D590" s="79" t="s">
        <v>68</v>
      </c>
      <c r="E590" s="80" t="s">
        <v>932</v>
      </c>
      <c r="F590" s="92" t="s">
        <v>933</v>
      </c>
      <c r="G590" s="82" t="s">
        <v>923</v>
      </c>
      <c r="H590" s="131">
        <v>10</v>
      </c>
      <c r="I590" s="12"/>
      <c r="J590" s="12"/>
      <c r="K590" s="12"/>
      <c r="L590" s="12"/>
      <c r="M590" s="12"/>
      <c r="N590" s="12"/>
      <c r="O590" s="12"/>
      <c r="P590" s="12"/>
      <c r="Q590" s="12"/>
      <c r="AD590" s="88" t="s">
        <v>72</v>
      </c>
      <c r="AF590" s="88" t="s">
        <v>68</v>
      </c>
      <c r="AG590" s="88" t="s">
        <v>41</v>
      </c>
      <c r="AK590" s="3" t="s">
        <v>65</v>
      </c>
      <c r="AQ590" s="89" t="e">
        <f>IF(#REF!="základní",#REF!,0)</f>
        <v>#REF!</v>
      </c>
      <c r="AR590" s="89" t="e">
        <f>IF(#REF!="snížená",#REF!,0)</f>
        <v>#REF!</v>
      </c>
      <c r="AS590" s="89" t="e">
        <f>IF(#REF!="zákl. přenesená",#REF!,0)</f>
        <v>#REF!</v>
      </c>
      <c r="AT590" s="89" t="e">
        <f>IF(#REF!="sníž. přenesená",#REF!,0)</f>
        <v>#REF!</v>
      </c>
      <c r="AU590" s="89" t="e">
        <f>IF(#REF!="nulová",#REF!,0)</f>
        <v>#REF!</v>
      </c>
      <c r="AV590" s="3" t="s">
        <v>5</v>
      </c>
      <c r="AW590" s="89" t="e">
        <f>ROUND(#REF!*H590,2)</f>
        <v>#REF!</v>
      </c>
      <c r="AX590" s="3" t="s">
        <v>72</v>
      </c>
      <c r="AY590" s="88" t="s">
        <v>934</v>
      </c>
    </row>
    <row r="591" spans="1:51" s="11" customFormat="1" ht="57.6" x14ac:dyDescent="0.2">
      <c r="A591" s="12"/>
      <c r="B591" s="118"/>
      <c r="C591" s="86"/>
      <c r="D591" s="132" t="s">
        <v>74</v>
      </c>
      <c r="E591" s="86"/>
      <c r="F591" s="133" t="s">
        <v>925</v>
      </c>
      <c r="G591" s="86"/>
      <c r="H591" s="120"/>
      <c r="I591" s="12"/>
      <c r="J591" s="12"/>
      <c r="K591" s="12"/>
      <c r="L591" s="12"/>
      <c r="M591" s="12"/>
      <c r="N591" s="12"/>
      <c r="O591" s="12"/>
      <c r="P591" s="12"/>
      <c r="Q591" s="12"/>
      <c r="AF591" s="3" t="s">
        <v>74</v>
      </c>
      <c r="AG591" s="3" t="s">
        <v>41</v>
      </c>
    </row>
    <row r="592" spans="1:51" s="11" customFormat="1" ht="19.2" x14ac:dyDescent="0.2">
      <c r="A592" s="12"/>
      <c r="B592" s="118"/>
      <c r="C592" s="86"/>
      <c r="D592" s="132" t="s">
        <v>76</v>
      </c>
      <c r="E592" s="86"/>
      <c r="F592" s="133" t="s">
        <v>926</v>
      </c>
      <c r="G592" s="86"/>
      <c r="H592" s="120"/>
      <c r="I592" s="12"/>
      <c r="J592" s="12"/>
      <c r="K592" s="12"/>
      <c r="L592" s="12"/>
      <c r="M592" s="12"/>
      <c r="N592" s="12"/>
      <c r="O592" s="12"/>
      <c r="P592" s="12"/>
      <c r="Q592" s="12"/>
      <c r="AF592" s="3" t="s">
        <v>76</v>
      </c>
      <c r="AG592" s="3" t="s">
        <v>41</v>
      </c>
    </row>
    <row r="593" spans="1:51" s="11" customFormat="1" ht="90" customHeight="1" x14ac:dyDescent="0.2">
      <c r="A593" s="12"/>
      <c r="B593" s="118"/>
      <c r="C593" s="79" t="s">
        <v>935</v>
      </c>
      <c r="D593" s="79" t="s">
        <v>68</v>
      </c>
      <c r="E593" s="80" t="s">
        <v>936</v>
      </c>
      <c r="F593" s="92" t="s">
        <v>937</v>
      </c>
      <c r="G593" s="82" t="s">
        <v>923</v>
      </c>
      <c r="H593" s="131">
        <v>10</v>
      </c>
      <c r="I593" s="12"/>
      <c r="J593" s="12"/>
      <c r="K593" s="12"/>
      <c r="L593" s="12"/>
      <c r="M593" s="12"/>
      <c r="N593" s="12"/>
      <c r="O593" s="12"/>
      <c r="P593" s="12"/>
      <c r="Q593" s="12"/>
      <c r="AD593" s="88" t="s">
        <v>72</v>
      </c>
      <c r="AF593" s="88" t="s">
        <v>68</v>
      </c>
      <c r="AG593" s="88" t="s">
        <v>41</v>
      </c>
      <c r="AK593" s="3" t="s">
        <v>65</v>
      </c>
      <c r="AQ593" s="89" t="e">
        <f>IF(#REF!="základní",#REF!,0)</f>
        <v>#REF!</v>
      </c>
      <c r="AR593" s="89" t="e">
        <f>IF(#REF!="snížená",#REF!,0)</f>
        <v>#REF!</v>
      </c>
      <c r="AS593" s="89" t="e">
        <f>IF(#REF!="zákl. přenesená",#REF!,0)</f>
        <v>#REF!</v>
      </c>
      <c r="AT593" s="89" t="e">
        <f>IF(#REF!="sníž. přenesená",#REF!,0)</f>
        <v>#REF!</v>
      </c>
      <c r="AU593" s="89" t="e">
        <f>IF(#REF!="nulová",#REF!,0)</f>
        <v>#REF!</v>
      </c>
      <c r="AV593" s="3" t="s">
        <v>5</v>
      </c>
      <c r="AW593" s="89" t="e">
        <f>ROUND(#REF!*H593,2)</f>
        <v>#REF!</v>
      </c>
      <c r="AX593" s="3" t="s">
        <v>72</v>
      </c>
      <c r="AY593" s="88" t="s">
        <v>938</v>
      </c>
    </row>
    <row r="594" spans="1:51" s="11" customFormat="1" ht="57.6" x14ac:dyDescent="0.2">
      <c r="A594" s="12"/>
      <c r="B594" s="118"/>
      <c r="C594" s="86"/>
      <c r="D594" s="132" t="s">
        <v>74</v>
      </c>
      <c r="E594" s="86"/>
      <c r="F594" s="133" t="s">
        <v>925</v>
      </c>
      <c r="G594" s="86"/>
      <c r="H594" s="120"/>
      <c r="I594" s="12"/>
      <c r="J594" s="12"/>
      <c r="K594" s="12"/>
      <c r="L594" s="12"/>
      <c r="M594" s="12"/>
      <c r="N594" s="12"/>
      <c r="O594" s="12"/>
      <c r="P594" s="12"/>
      <c r="Q594" s="12"/>
      <c r="AF594" s="3" t="s">
        <v>74</v>
      </c>
      <c r="AG594" s="3" t="s">
        <v>41</v>
      </c>
    </row>
    <row r="595" spans="1:51" s="11" customFormat="1" ht="19.2" x14ac:dyDescent="0.2">
      <c r="A595" s="12"/>
      <c r="B595" s="118"/>
      <c r="C595" s="86"/>
      <c r="D595" s="132" t="s">
        <v>76</v>
      </c>
      <c r="E595" s="86"/>
      <c r="F595" s="133" t="s">
        <v>926</v>
      </c>
      <c r="G595" s="86"/>
      <c r="H595" s="120"/>
      <c r="I595" s="12"/>
      <c r="J595" s="12"/>
      <c r="K595" s="12"/>
      <c r="L595" s="12"/>
      <c r="M595" s="12"/>
      <c r="N595" s="12"/>
      <c r="O595" s="12"/>
      <c r="P595" s="12"/>
      <c r="Q595" s="12"/>
      <c r="AF595" s="3" t="s">
        <v>76</v>
      </c>
      <c r="AG595" s="3" t="s">
        <v>41</v>
      </c>
    </row>
    <row r="596" spans="1:51" s="11" customFormat="1" ht="90" customHeight="1" x14ac:dyDescent="0.2">
      <c r="A596" s="12"/>
      <c r="B596" s="118"/>
      <c r="C596" s="79" t="s">
        <v>939</v>
      </c>
      <c r="D596" s="79" t="s">
        <v>68</v>
      </c>
      <c r="E596" s="80" t="s">
        <v>940</v>
      </c>
      <c r="F596" s="92" t="s">
        <v>941</v>
      </c>
      <c r="G596" s="82" t="s">
        <v>923</v>
      </c>
      <c r="H596" s="131">
        <v>10</v>
      </c>
      <c r="I596" s="12"/>
      <c r="J596" s="12"/>
      <c r="K596" s="12"/>
      <c r="L596" s="12"/>
      <c r="M596" s="12"/>
      <c r="N596" s="12"/>
      <c r="O596" s="12"/>
      <c r="P596" s="12"/>
      <c r="Q596" s="12"/>
      <c r="AD596" s="88" t="s">
        <v>72</v>
      </c>
      <c r="AF596" s="88" t="s">
        <v>68</v>
      </c>
      <c r="AG596" s="88" t="s">
        <v>41</v>
      </c>
      <c r="AK596" s="3" t="s">
        <v>65</v>
      </c>
      <c r="AQ596" s="89" t="e">
        <f>IF(#REF!="základní",#REF!,0)</f>
        <v>#REF!</v>
      </c>
      <c r="AR596" s="89" t="e">
        <f>IF(#REF!="snížená",#REF!,0)</f>
        <v>#REF!</v>
      </c>
      <c r="AS596" s="89" t="e">
        <f>IF(#REF!="zákl. přenesená",#REF!,0)</f>
        <v>#REF!</v>
      </c>
      <c r="AT596" s="89" t="e">
        <f>IF(#REF!="sníž. přenesená",#REF!,0)</f>
        <v>#REF!</v>
      </c>
      <c r="AU596" s="89" t="e">
        <f>IF(#REF!="nulová",#REF!,0)</f>
        <v>#REF!</v>
      </c>
      <c r="AV596" s="3" t="s">
        <v>5</v>
      </c>
      <c r="AW596" s="89" t="e">
        <f>ROUND(#REF!*H596,2)</f>
        <v>#REF!</v>
      </c>
      <c r="AX596" s="3" t="s">
        <v>72</v>
      </c>
      <c r="AY596" s="88" t="s">
        <v>942</v>
      </c>
    </row>
    <row r="597" spans="1:51" s="11" customFormat="1" ht="57.6" x14ac:dyDescent="0.2">
      <c r="A597" s="12"/>
      <c r="B597" s="118"/>
      <c r="C597" s="86"/>
      <c r="D597" s="132" t="s">
        <v>74</v>
      </c>
      <c r="E597" s="86"/>
      <c r="F597" s="133" t="s">
        <v>925</v>
      </c>
      <c r="G597" s="86"/>
      <c r="H597" s="120"/>
      <c r="I597" s="12"/>
      <c r="J597" s="12"/>
      <c r="K597" s="12"/>
      <c r="L597" s="12"/>
      <c r="M597" s="12"/>
      <c r="N597" s="12"/>
      <c r="O597" s="12"/>
      <c r="P597" s="12"/>
      <c r="Q597" s="12"/>
      <c r="AF597" s="3" t="s">
        <v>74</v>
      </c>
      <c r="AG597" s="3" t="s">
        <v>41</v>
      </c>
    </row>
    <row r="598" spans="1:51" s="11" customFormat="1" ht="19.2" x14ac:dyDescent="0.2">
      <c r="A598" s="12"/>
      <c r="B598" s="118"/>
      <c r="C598" s="86"/>
      <c r="D598" s="132" t="s">
        <v>76</v>
      </c>
      <c r="E598" s="86"/>
      <c r="F598" s="133" t="s">
        <v>926</v>
      </c>
      <c r="G598" s="86"/>
      <c r="H598" s="120"/>
      <c r="I598" s="12"/>
      <c r="J598" s="12"/>
      <c r="K598" s="12"/>
      <c r="L598" s="12"/>
      <c r="M598" s="12"/>
      <c r="N598" s="12"/>
      <c r="O598" s="12"/>
      <c r="P598" s="12"/>
      <c r="Q598" s="12"/>
      <c r="AF598" s="3" t="s">
        <v>76</v>
      </c>
      <c r="AG598" s="3" t="s">
        <v>41</v>
      </c>
    </row>
    <row r="599" spans="1:51" s="11" customFormat="1" ht="101.25" customHeight="1" x14ac:dyDescent="0.2">
      <c r="A599" s="12"/>
      <c r="B599" s="118"/>
      <c r="C599" s="79" t="s">
        <v>943</v>
      </c>
      <c r="D599" s="79" t="s">
        <v>68</v>
      </c>
      <c r="E599" s="80" t="s">
        <v>944</v>
      </c>
      <c r="F599" s="92" t="s">
        <v>945</v>
      </c>
      <c r="G599" s="82" t="s">
        <v>923</v>
      </c>
      <c r="H599" s="131">
        <v>10</v>
      </c>
      <c r="I599" s="12"/>
      <c r="J599" s="12"/>
      <c r="K599" s="12"/>
      <c r="L599" s="12"/>
      <c r="M599" s="12"/>
      <c r="N599" s="12"/>
      <c r="O599" s="12"/>
      <c r="P599" s="12"/>
      <c r="Q599" s="12"/>
      <c r="AD599" s="88" t="s">
        <v>72</v>
      </c>
      <c r="AF599" s="88" t="s">
        <v>68</v>
      </c>
      <c r="AG599" s="88" t="s">
        <v>41</v>
      </c>
      <c r="AK599" s="3" t="s">
        <v>65</v>
      </c>
      <c r="AQ599" s="89" t="e">
        <f>IF(#REF!="základní",#REF!,0)</f>
        <v>#REF!</v>
      </c>
      <c r="AR599" s="89" t="e">
        <f>IF(#REF!="snížená",#REF!,0)</f>
        <v>#REF!</v>
      </c>
      <c r="AS599" s="89" t="e">
        <f>IF(#REF!="zákl. přenesená",#REF!,0)</f>
        <v>#REF!</v>
      </c>
      <c r="AT599" s="89" t="e">
        <f>IF(#REF!="sníž. přenesená",#REF!,0)</f>
        <v>#REF!</v>
      </c>
      <c r="AU599" s="89" t="e">
        <f>IF(#REF!="nulová",#REF!,0)</f>
        <v>#REF!</v>
      </c>
      <c r="AV599" s="3" t="s">
        <v>5</v>
      </c>
      <c r="AW599" s="89" t="e">
        <f>ROUND(#REF!*H599,2)</f>
        <v>#REF!</v>
      </c>
      <c r="AX599" s="3" t="s">
        <v>72</v>
      </c>
      <c r="AY599" s="88" t="s">
        <v>946</v>
      </c>
    </row>
    <row r="600" spans="1:51" s="11" customFormat="1" ht="57.6" x14ac:dyDescent="0.2">
      <c r="A600" s="12"/>
      <c r="B600" s="118"/>
      <c r="C600" s="86"/>
      <c r="D600" s="132" t="s">
        <v>74</v>
      </c>
      <c r="E600" s="86"/>
      <c r="F600" s="133" t="s">
        <v>925</v>
      </c>
      <c r="G600" s="86"/>
      <c r="H600" s="120"/>
      <c r="I600" s="12"/>
      <c r="J600" s="12"/>
      <c r="K600" s="12"/>
      <c r="L600" s="12"/>
      <c r="M600" s="12"/>
      <c r="N600" s="12"/>
      <c r="O600" s="12"/>
      <c r="P600" s="12"/>
      <c r="Q600" s="12"/>
      <c r="AF600" s="3" t="s">
        <v>74</v>
      </c>
      <c r="AG600" s="3" t="s">
        <v>41</v>
      </c>
    </row>
    <row r="601" spans="1:51" s="11" customFormat="1" ht="19.2" x14ac:dyDescent="0.2">
      <c r="A601" s="12"/>
      <c r="B601" s="118"/>
      <c r="C601" s="86"/>
      <c r="D601" s="132" t="s">
        <v>76</v>
      </c>
      <c r="E601" s="86"/>
      <c r="F601" s="133" t="s">
        <v>926</v>
      </c>
      <c r="G601" s="86"/>
      <c r="H601" s="120"/>
      <c r="I601" s="12"/>
      <c r="J601" s="12"/>
      <c r="K601" s="12"/>
      <c r="L601" s="12"/>
      <c r="M601" s="12"/>
      <c r="N601" s="12"/>
      <c r="O601" s="12"/>
      <c r="P601" s="12"/>
      <c r="Q601" s="12"/>
      <c r="AF601" s="3" t="s">
        <v>76</v>
      </c>
      <c r="AG601" s="3" t="s">
        <v>41</v>
      </c>
    </row>
    <row r="602" spans="1:51" s="11" customFormat="1" ht="66.75" customHeight="1" x14ac:dyDescent="0.2">
      <c r="A602" s="12"/>
      <c r="B602" s="118"/>
      <c r="C602" s="79" t="s">
        <v>947</v>
      </c>
      <c r="D602" s="79" t="s">
        <v>68</v>
      </c>
      <c r="E602" s="80" t="s">
        <v>948</v>
      </c>
      <c r="F602" s="92" t="s">
        <v>949</v>
      </c>
      <c r="G602" s="82" t="s">
        <v>80</v>
      </c>
      <c r="H602" s="131">
        <v>100</v>
      </c>
      <c r="I602" s="12"/>
      <c r="J602" s="12"/>
      <c r="K602" s="12"/>
      <c r="L602" s="12"/>
      <c r="M602" s="12"/>
      <c r="N602" s="12"/>
      <c r="O602" s="12"/>
      <c r="P602" s="12"/>
      <c r="Q602" s="12"/>
      <c r="AD602" s="88" t="s">
        <v>72</v>
      </c>
      <c r="AF602" s="88" t="s">
        <v>68</v>
      </c>
      <c r="AG602" s="88" t="s">
        <v>41</v>
      </c>
      <c r="AK602" s="3" t="s">
        <v>65</v>
      </c>
      <c r="AQ602" s="89" t="e">
        <f>IF(#REF!="základní",#REF!,0)</f>
        <v>#REF!</v>
      </c>
      <c r="AR602" s="89" t="e">
        <f>IF(#REF!="snížená",#REF!,0)</f>
        <v>#REF!</v>
      </c>
      <c r="AS602" s="89" t="e">
        <f>IF(#REF!="zákl. přenesená",#REF!,0)</f>
        <v>#REF!</v>
      </c>
      <c r="AT602" s="89" t="e">
        <f>IF(#REF!="sníž. přenesená",#REF!,0)</f>
        <v>#REF!</v>
      </c>
      <c r="AU602" s="89" t="e">
        <f>IF(#REF!="nulová",#REF!,0)</f>
        <v>#REF!</v>
      </c>
      <c r="AV602" s="3" t="s">
        <v>5</v>
      </c>
      <c r="AW602" s="89" t="e">
        <f>ROUND(#REF!*H602,2)</f>
        <v>#REF!</v>
      </c>
      <c r="AX602" s="3" t="s">
        <v>72</v>
      </c>
      <c r="AY602" s="88" t="s">
        <v>950</v>
      </c>
    </row>
    <row r="603" spans="1:51" s="11" customFormat="1" ht="38.4" x14ac:dyDescent="0.2">
      <c r="A603" s="12"/>
      <c r="B603" s="118"/>
      <c r="C603" s="86"/>
      <c r="D603" s="132" t="s">
        <v>74</v>
      </c>
      <c r="E603" s="86"/>
      <c r="F603" s="133" t="s">
        <v>951</v>
      </c>
      <c r="G603" s="86"/>
      <c r="H603" s="120"/>
      <c r="I603" s="12"/>
      <c r="J603" s="12"/>
      <c r="K603" s="12"/>
      <c r="L603" s="12"/>
      <c r="M603" s="12"/>
      <c r="N603" s="12"/>
      <c r="O603" s="12"/>
      <c r="P603" s="12"/>
      <c r="Q603" s="12"/>
      <c r="AF603" s="3" t="s">
        <v>74</v>
      </c>
      <c r="AG603" s="3" t="s">
        <v>41</v>
      </c>
    </row>
    <row r="604" spans="1:51" s="11" customFormat="1" ht="38.4" x14ac:dyDescent="0.2">
      <c r="A604" s="12"/>
      <c r="B604" s="118"/>
      <c r="C604" s="86"/>
      <c r="D604" s="132" t="s">
        <v>76</v>
      </c>
      <c r="E604" s="86"/>
      <c r="F604" s="133" t="s">
        <v>952</v>
      </c>
      <c r="G604" s="86"/>
      <c r="H604" s="120"/>
      <c r="I604" s="12"/>
      <c r="J604" s="12"/>
      <c r="K604" s="12"/>
      <c r="L604" s="12"/>
      <c r="M604" s="12"/>
      <c r="N604" s="12"/>
      <c r="O604" s="12"/>
      <c r="P604" s="12"/>
      <c r="Q604" s="12"/>
      <c r="AF604" s="3" t="s">
        <v>76</v>
      </c>
      <c r="AG604" s="3" t="s">
        <v>41</v>
      </c>
    </row>
    <row r="605" spans="1:51" s="11" customFormat="1" ht="66.75" customHeight="1" x14ac:dyDescent="0.2">
      <c r="A605" s="12"/>
      <c r="B605" s="118"/>
      <c r="C605" s="79" t="s">
        <v>953</v>
      </c>
      <c r="D605" s="79" t="s">
        <v>68</v>
      </c>
      <c r="E605" s="80" t="s">
        <v>954</v>
      </c>
      <c r="F605" s="92" t="s">
        <v>955</v>
      </c>
      <c r="G605" s="82" t="s">
        <v>80</v>
      </c>
      <c r="H605" s="131">
        <v>100</v>
      </c>
      <c r="I605" s="12"/>
      <c r="J605" s="12"/>
      <c r="K605" s="12"/>
      <c r="L605" s="12"/>
      <c r="M605" s="12"/>
      <c r="N605" s="12"/>
      <c r="O605" s="12"/>
      <c r="P605" s="12"/>
      <c r="Q605" s="12"/>
      <c r="AD605" s="88" t="s">
        <v>72</v>
      </c>
      <c r="AF605" s="88" t="s">
        <v>68</v>
      </c>
      <c r="AG605" s="88" t="s">
        <v>41</v>
      </c>
      <c r="AK605" s="3" t="s">
        <v>65</v>
      </c>
      <c r="AQ605" s="89" t="e">
        <f>IF(#REF!="základní",#REF!,0)</f>
        <v>#REF!</v>
      </c>
      <c r="AR605" s="89" t="e">
        <f>IF(#REF!="snížená",#REF!,0)</f>
        <v>#REF!</v>
      </c>
      <c r="AS605" s="89" t="e">
        <f>IF(#REF!="zákl. přenesená",#REF!,0)</f>
        <v>#REF!</v>
      </c>
      <c r="AT605" s="89" t="e">
        <f>IF(#REF!="sníž. přenesená",#REF!,0)</f>
        <v>#REF!</v>
      </c>
      <c r="AU605" s="89" t="e">
        <f>IF(#REF!="nulová",#REF!,0)</f>
        <v>#REF!</v>
      </c>
      <c r="AV605" s="3" t="s">
        <v>5</v>
      </c>
      <c r="AW605" s="89" t="e">
        <f>ROUND(#REF!*H605,2)</f>
        <v>#REF!</v>
      </c>
      <c r="AX605" s="3" t="s">
        <v>72</v>
      </c>
      <c r="AY605" s="88" t="s">
        <v>956</v>
      </c>
    </row>
    <row r="606" spans="1:51" s="11" customFormat="1" ht="38.4" x14ac:dyDescent="0.2">
      <c r="A606" s="12"/>
      <c r="B606" s="118"/>
      <c r="C606" s="86"/>
      <c r="D606" s="132" t="s">
        <v>74</v>
      </c>
      <c r="E606" s="86"/>
      <c r="F606" s="133" t="s">
        <v>951</v>
      </c>
      <c r="G606" s="86"/>
      <c r="H606" s="120"/>
      <c r="I606" s="12"/>
      <c r="J606" s="12"/>
      <c r="K606" s="12"/>
      <c r="L606" s="12"/>
      <c r="M606" s="12"/>
      <c r="N606" s="12"/>
      <c r="O606" s="12"/>
      <c r="P606" s="12"/>
      <c r="Q606" s="12"/>
      <c r="AF606" s="3" t="s">
        <v>74</v>
      </c>
      <c r="AG606" s="3" t="s">
        <v>41</v>
      </c>
    </row>
    <row r="607" spans="1:51" s="11" customFormat="1" ht="38.4" x14ac:dyDescent="0.2">
      <c r="A607" s="12"/>
      <c r="B607" s="118"/>
      <c r="C607" s="86"/>
      <c r="D607" s="132" t="s">
        <v>76</v>
      </c>
      <c r="E607" s="86"/>
      <c r="F607" s="133" t="s">
        <v>952</v>
      </c>
      <c r="G607" s="86"/>
      <c r="H607" s="120"/>
      <c r="I607" s="12"/>
      <c r="J607" s="12"/>
      <c r="K607" s="12"/>
      <c r="L607" s="12"/>
      <c r="M607" s="12"/>
      <c r="N607" s="12"/>
      <c r="O607" s="12"/>
      <c r="P607" s="12"/>
      <c r="Q607" s="12"/>
      <c r="AF607" s="3" t="s">
        <v>76</v>
      </c>
      <c r="AG607" s="3" t="s">
        <v>41</v>
      </c>
    </row>
    <row r="608" spans="1:51" s="11" customFormat="1" ht="66.75" customHeight="1" x14ac:dyDescent="0.2">
      <c r="A608" s="12"/>
      <c r="B608" s="118"/>
      <c r="C608" s="79" t="s">
        <v>957</v>
      </c>
      <c r="D608" s="79" t="s">
        <v>68</v>
      </c>
      <c r="E608" s="80" t="s">
        <v>958</v>
      </c>
      <c r="F608" s="92" t="s">
        <v>959</v>
      </c>
      <c r="G608" s="82" t="s">
        <v>80</v>
      </c>
      <c r="H608" s="131">
        <v>100</v>
      </c>
      <c r="I608" s="12"/>
      <c r="J608" s="12"/>
      <c r="K608" s="12"/>
      <c r="L608" s="12"/>
      <c r="M608" s="12"/>
      <c r="N608" s="12"/>
      <c r="O608" s="12"/>
      <c r="P608" s="12"/>
      <c r="Q608" s="12"/>
      <c r="AD608" s="88" t="s">
        <v>72</v>
      </c>
      <c r="AF608" s="88" t="s">
        <v>68</v>
      </c>
      <c r="AG608" s="88" t="s">
        <v>41</v>
      </c>
      <c r="AK608" s="3" t="s">
        <v>65</v>
      </c>
      <c r="AQ608" s="89" t="e">
        <f>IF(#REF!="základní",#REF!,0)</f>
        <v>#REF!</v>
      </c>
      <c r="AR608" s="89" t="e">
        <f>IF(#REF!="snížená",#REF!,0)</f>
        <v>#REF!</v>
      </c>
      <c r="AS608" s="89" t="e">
        <f>IF(#REF!="zákl. přenesená",#REF!,0)</f>
        <v>#REF!</v>
      </c>
      <c r="AT608" s="89" t="e">
        <f>IF(#REF!="sníž. přenesená",#REF!,0)</f>
        <v>#REF!</v>
      </c>
      <c r="AU608" s="89" t="e">
        <f>IF(#REF!="nulová",#REF!,0)</f>
        <v>#REF!</v>
      </c>
      <c r="AV608" s="3" t="s">
        <v>5</v>
      </c>
      <c r="AW608" s="89" t="e">
        <f>ROUND(#REF!*H608,2)</f>
        <v>#REF!</v>
      </c>
      <c r="AX608" s="3" t="s">
        <v>72</v>
      </c>
      <c r="AY608" s="88" t="s">
        <v>960</v>
      </c>
    </row>
    <row r="609" spans="1:51" s="11" customFormat="1" ht="38.4" x14ac:dyDescent="0.2">
      <c r="A609" s="12"/>
      <c r="B609" s="118"/>
      <c r="C609" s="86"/>
      <c r="D609" s="132" t="s">
        <v>74</v>
      </c>
      <c r="E609" s="86"/>
      <c r="F609" s="133" t="s">
        <v>951</v>
      </c>
      <c r="G609" s="86"/>
      <c r="H609" s="120"/>
      <c r="I609" s="12"/>
      <c r="J609" s="12"/>
      <c r="K609" s="12"/>
      <c r="L609" s="12"/>
      <c r="M609" s="12"/>
      <c r="N609" s="12"/>
      <c r="O609" s="12"/>
      <c r="P609" s="12"/>
      <c r="Q609" s="12"/>
      <c r="AF609" s="3" t="s">
        <v>74</v>
      </c>
      <c r="AG609" s="3" t="s">
        <v>41</v>
      </c>
    </row>
    <row r="610" spans="1:51" s="11" customFormat="1" ht="38.4" x14ac:dyDescent="0.2">
      <c r="A610" s="12"/>
      <c r="B610" s="118"/>
      <c r="C610" s="86"/>
      <c r="D610" s="132" t="s">
        <v>76</v>
      </c>
      <c r="E610" s="86"/>
      <c r="F610" s="133" t="s">
        <v>952</v>
      </c>
      <c r="G610" s="86"/>
      <c r="H610" s="120"/>
      <c r="I610" s="12"/>
      <c r="J610" s="12"/>
      <c r="K610" s="12"/>
      <c r="L610" s="12"/>
      <c r="M610" s="12"/>
      <c r="N610" s="12"/>
      <c r="O610" s="12"/>
      <c r="P610" s="12"/>
      <c r="Q610" s="12"/>
      <c r="AF610" s="3" t="s">
        <v>76</v>
      </c>
      <c r="AG610" s="3" t="s">
        <v>41</v>
      </c>
    </row>
    <row r="611" spans="1:51" s="11" customFormat="1" ht="66.75" customHeight="1" x14ac:dyDescent="0.2">
      <c r="A611" s="12"/>
      <c r="B611" s="118"/>
      <c r="C611" s="79" t="s">
        <v>961</v>
      </c>
      <c r="D611" s="79" t="s">
        <v>68</v>
      </c>
      <c r="E611" s="80" t="s">
        <v>962</v>
      </c>
      <c r="F611" s="92" t="s">
        <v>963</v>
      </c>
      <c r="G611" s="82" t="s">
        <v>80</v>
      </c>
      <c r="H611" s="131">
        <v>100</v>
      </c>
      <c r="I611" s="12"/>
      <c r="J611" s="12"/>
      <c r="K611" s="12"/>
      <c r="L611" s="12"/>
      <c r="M611" s="12"/>
      <c r="N611" s="12"/>
      <c r="O611" s="12"/>
      <c r="P611" s="12"/>
      <c r="Q611" s="12"/>
      <c r="AD611" s="88" t="s">
        <v>72</v>
      </c>
      <c r="AF611" s="88" t="s">
        <v>68</v>
      </c>
      <c r="AG611" s="88" t="s">
        <v>41</v>
      </c>
      <c r="AK611" s="3" t="s">
        <v>65</v>
      </c>
      <c r="AQ611" s="89" t="e">
        <f>IF(#REF!="základní",#REF!,0)</f>
        <v>#REF!</v>
      </c>
      <c r="AR611" s="89" t="e">
        <f>IF(#REF!="snížená",#REF!,0)</f>
        <v>#REF!</v>
      </c>
      <c r="AS611" s="89" t="e">
        <f>IF(#REF!="zákl. přenesená",#REF!,0)</f>
        <v>#REF!</v>
      </c>
      <c r="AT611" s="89" t="e">
        <f>IF(#REF!="sníž. přenesená",#REF!,0)</f>
        <v>#REF!</v>
      </c>
      <c r="AU611" s="89" t="e">
        <f>IF(#REF!="nulová",#REF!,0)</f>
        <v>#REF!</v>
      </c>
      <c r="AV611" s="3" t="s">
        <v>5</v>
      </c>
      <c r="AW611" s="89" t="e">
        <f>ROUND(#REF!*H611,2)</f>
        <v>#REF!</v>
      </c>
      <c r="AX611" s="3" t="s">
        <v>72</v>
      </c>
      <c r="AY611" s="88" t="s">
        <v>964</v>
      </c>
    </row>
    <row r="612" spans="1:51" s="11" customFormat="1" ht="38.4" x14ac:dyDescent="0.2">
      <c r="A612" s="12"/>
      <c r="B612" s="118"/>
      <c r="C612" s="86"/>
      <c r="D612" s="132" t="s">
        <v>74</v>
      </c>
      <c r="E612" s="86"/>
      <c r="F612" s="133" t="s">
        <v>951</v>
      </c>
      <c r="G612" s="86"/>
      <c r="H612" s="120"/>
      <c r="I612" s="12"/>
      <c r="J612" s="12"/>
      <c r="K612" s="12"/>
      <c r="L612" s="12"/>
      <c r="M612" s="12"/>
      <c r="N612" s="12"/>
      <c r="O612" s="12"/>
      <c r="P612" s="12"/>
      <c r="Q612" s="12"/>
      <c r="AF612" s="3" t="s">
        <v>74</v>
      </c>
      <c r="AG612" s="3" t="s">
        <v>41</v>
      </c>
    </row>
    <row r="613" spans="1:51" s="11" customFormat="1" ht="38.4" x14ac:dyDescent="0.2">
      <c r="A613" s="12"/>
      <c r="B613" s="118"/>
      <c r="C613" s="86"/>
      <c r="D613" s="132" t="s">
        <v>76</v>
      </c>
      <c r="E613" s="86"/>
      <c r="F613" s="133" t="s">
        <v>952</v>
      </c>
      <c r="G613" s="86"/>
      <c r="H613" s="120"/>
      <c r="I613" s="12"/>
      <c r="J613" s="12"/>
      <c r="K613" s="12"/>
      <c r="L613" s="12"/>
      <c r="M613" s="12"/>
      <c r="N613" s="12"/>
      <c r="O613" s="12"/>
      <c r="P613" s="12"/>
      <c r="Q613" s="12"/>
      <c r="AF613" s="3" t="s">
        <v>76</v>
      </c>
      <c r="AG613" s="3" t="s">
        <v>41</v>
      </c>
    </row>
    <row r="614" spans="1:51" s="11" customFormat="1" ht="66.75" customHeight="1" x14ac:dyDescent="0.2">
      <c r="A614" s="12"/>
      <c r="B614" s="118"/>
      <c r="C614" s="79" t="s">
        <v>965</v>
      </c>
      <c r="D614" s="79" t="s">
        <v>68</v>
      </c>
      <c r="E614" s="80" t="s">
        <v>966</v>
      </c>
      <c r="F614" s="92" t="s">
        <v>967</v>
      </c>
      <c r="G614" s="82" t="s">
        <v>80</v>
      </c>
      <c r="H614" s="131">
        <v>100</v>
      </c>
      <c r="I614" s="12"/>
      <c r="J614" s="12"/>
      <c r="K614" s="12"/>
      <c r="L614" s="12"/>
      <c r="M614" s="12"/>
      <c r="N614" s="12"/>
      <c r="O614" s="12"/>
      <c r="P614" s="12"/>
      <c r="Q614" s="12"/>
      <c r="AD614" s="88" t="s">
        <v>72</v>
      </c>
      <c r="AF614" s="88" t="s">
        <v>68</v>
      </c>
      <c r="AG614" s="88" t="s">
        <v>41</v>
      </c>
      <c r="AK614" s="3" t="s">
        <v>65</v>
      </c>
      <c r="AQ614" s="89" t="e">
        <f>IF(#REF!="základní",#REF!,0)</f>
        <v>#REF!</v>
      </c>
      <c r="AR614" s="89" t="e">
        <f>IF(#REF!="snížená",#REF!,0)</f>
        <v>#REF!</v>
      </c>
      <c r="AS614" s="89" t="e">
        <f>IF(#REF!="zákl. přenesená",#REF!,0)</f>
        <v>#REF!</v>
      </c>
      <c r="AT614" s="89" t="e">
        <f>IF(#REF!="sníž. přenesená",#REF!,0)</f>
        <v>#REF!</v>
      </c>
      <c r="AU614" s="89" t="e">
        <f>IF(#REF!="nulová",#REF!,0)</f>
        <v>#REF!</v>
      </c>
      <c r="AV614" s="3" t="s">
        <v>5</v>
      </c>
      <c r="AW614" s="89" t="e">
        <f>ROUND(#REF!*H614,2)</f>
        <v>#REF!</v>
      </c>
      <c r="AX614" s="3" t="s">
        <v>72</v>
      </c>
      <c r="AY614" s="88" t="s">
        <v>968</v>
      </c>
    </row>
    <row r="615" spans="1:51" s="11" customFormat="1" ht="38.4" x14ac:dyDescent="0.2">
      <c r="A615" s="12"/>
      <c r="B615" s="118"/>
      <c r="C615" s="86"/>
      <c r="D615" s="132" t="s">
        <v>74</v>
      </c>
      <c r="E615" s="86"/>
      <c r="F615" s="133" t="s">
        <v>951</v>
      </c>
      <c r="G615" s="86"/>
      <c r="H615" s="120"/>
      <c r="I615" s="12"/>
      <c r="J615" s="12"/>
      <c r="K615" s="12"/>
      <c r="L615" s="12"/>
      <c r="M615" s="12"/>
      <c r="N615" s="12"/>
      <c r="O615" s="12"/>
      <c r="P615" s="12"/>
      <c r="Q615" s="12"/>
      <c r="AF615" s="3" t="s">
        <v>74</v>
      </c>
      <c r="AG615" s="3" t="s">
        <v>41</v>
      </c>
    </row>
    <row r="616" spans="1:51" s="11" customFormat="1" ht="38.4" x14ac:dyDescent="0.2">
      <c r="A616" s="12"/>
      <c r="B616" s="118"/>
      <c r="C616" s="86"/>
      <c r="D616" s="132" t="s">
        <v>76</v>
      </c>
      <c r="E616" s="86"/>
      <c r="F616" s="133" t="s">
        <v>952</v>
      </c>
      <c r="G616" s="86"/>
      <c r="H616" s="120"/>
      <c r="I616" s="12"/>
      <c r="J616" s="12"/>
      <c r="K616" s="12"/>
      <c r="L616" s="12"/>
      <c r="M616" s="12"/>
      <c r="N616" s="12"/>
      <c r="O616" s="12"/>
      <c r="P616" s="12"/>
      <c r="Q616" s="12"/>
      <c r="AF616" s="3" t="s">
        <v>76</v>
      </c>
      <c r="AG616" s="3" t="s">
        <v>41</v>
      </c>
    </row>
    <row r="617" spans="1:51" s="11" customFormat="1" ht="66.75" customHeight="1" x14ac:dyDescent="0.2">
      <c r="A617" s="12"/>
      <c r="B617" s="118"/>
      <c r="C617" s="79" t="s">
        <v>969</v>
      </c>
      <c r="D617" s="79" t="s">
        <v>68</v>
      </c>
      <c r="E617" s="80" t="s">
        <v>970</v>
      </c>
      <c r="F617" s="92" t="s">
        <v>971</v>
      </c>
      <c r="G617" s="82" t="s">
        <v>80</v>
      </c>
      <c r="H617" s="131">
        <v>100</v>
      </c>
      <c r="I617" s="12"/>
      <c r="J617" s="12"/>
      <c r="K617" s="12"/>
      <c r="L617" s="12"/>
      <c r="M617" s="12"/>
      <c r="N617" s="12"/>
      <c r="O617" s="12"/>
      <c r="P617" s="12"/>
      <c r="Q617" s="12"/>
      <c r="AD617" s="88" t="s">
        <v>72</v>
      </c>
      <c r="AF617" s="88" t="s">
        <v>68</v>
      </c>
      <c r="AG617" s="88" t="s">
        <v>41</v>
      </c>
      <c r="AK617" s="3" t="s">
        <v>65</v>
      </c>
      <c r="AQ617" s="89" t="e">
        <f>IF(#REF!="základní",#REF!,0)</f>
        <v>#REF!</v>
      </c>
      <c r="AR617" s="89" t="e">
        <f>IF(#REF!="snížená",#REF!,0)</f>
        <v>#REF!</v>
      </c>
      <c r="AS617" s="89" t="e">
        <f>IF(#REF!="zákl. přenesená",#REF!,0)</f>
        <v>#REF!</v>
      </c>
      <c r="AT617" s="89" t="e">
        <f>IF(#REF!="sníž. přenesená",#REF!,0)</f>
        <v>#REF!</v>
      </c>
      <c r="AU617" s="89" t="e">
        <f>IF(#REF!="nulová",#REF!,0)</f>
        <v>#REF!</v>
      </c>
      <c r="AV617" s="3" t="s">
        <v>5</v>
      </c>
      <c r="AW617" s="89" t="e">
        <f>ROUND(#REF!*H617,2)</f>
        <v>#REF!</v>
      </c>
      <c r="AX617" s="3" t="s">
        <v>72</v>
      </c>
      <c r="AY617" s="88" t="s">
        <v>972</v>
      </c>
    </row>
    <row r="618" spans="1:51" s="11" customFormat="1" ht="38.4" x14ac:dyDescent="0.2">
      <c r="A618" s="12"/>
      <c r="B618" s="118"/>
      <c r="C618" s="86"/>
      <c r="D618" s="132" t="s">
        <v>74</v>
      </c>
      <c r="E618" s="86"/>
      <c r="F618" s="133" t="s">
        <v>951</v>
      </c>
      <c r="G618" s="86"/>
      <c r="H618" s="120"/>
      <c r="I618" s="12"/>
      <c r="J618" s="12"/>
      <c r="K618" s="12"/>
      <c r="L618" s="12"/>
      <c r="M618" s="12"/>
      <c r="N618" s="12"/>
      <c r="O618" s="12"/>
      <c r="P618" s="12"/>
      <c r="Q618" s="12"/>
      <c r="AF618" s="3" t="s">
        <v>74</v>
      </c>
      <c r="AG618" s="3" t="s">
        <v>41</v>
      </c>
    </row>
    <row r="619" spans="1:51" s="11" customFormat="1" ht="38.4" x14ac:dyDescent="0.2">
      <c r="A619" s="12"/>
      <c r="B619" s="118"/>
      <c r="C619" s="86"/>
      <c r="D619" s="132" t="s">
        <v>76</v>
      </c>
      <c r="E619" s="86"/>
      <c r="F619" s="133" t="s">
        <v>952</v>
      </c>
      <c r="G619" s="86"/>
      <c r="H619" s="120"/>
      <c r="I619" s="12"/>
      <c r="J619" s="12"/>
      <c r="K619" s="12"/>
      <c r="L619" s="12"/>
      <c r="M619" s="12"/>
      <c r="N619" s="12"/>
      <c r="O619" s="12"/>
      <c r="P619" s="12"/>
      <c r="Q619" s="12"/>
      <c r="AF619" s="3" t="s">
        <v>76</v>
      </c>
      <c r="AG619" s="3" t="s">
        <v>41</v>
      </c>
    </row>
    <row r="620" spans="1:51" s="11" customFormat="1" ht="66.75" customHeight="1" x14ac:dyDescent="0.2">
      <c r="A620" s="12"/>
      <c r="B620" s="118"/>
      <c r="C620" s="79" t="s">
        <v>973</v>
      </c>
      <c r="D620" s="79" t="s">
        <v>68</v>
      </c>
      <c r="E620" s="80" t="s">
        <v>974</v>
      </c>
      <c r="F620" s="92" t="s">
        <v>975</v>
      </c>
      <c r="G620" s="82" t="s">
        <v>80</v>
      </c>
      <c r="H620" s="131">
        <v>100</v>
      </c>
      <c r="I620" s="12"/>
      <c r="J620" s="12"/>
      <c r="K620" s="12"/>
      <c r="L620" s="12"/>
      <c r="M620" s="12"/>
      <c r="N620" s="12"/>
      <c r="O620" s="12"/>
      <c r="P620" s="12"/>
      <c r="Q620" s="12"/>
      <c r="AD620" s="88" t="s">
        <v>72</v>
      </c>
      <c r="AF620" s="88" t="s">
        <v>68</v>
      </c>
      <c r="AG620" s="88" t="s">
        <v>41</v>
      </c>
      <c r="AK620" s="3" t="s">
        <v>65</v>
      </c>
      <c r="AQ620" s="89" t="e">
        <f>IF(#REF!="základní",#REF!,0)</f>
        <v>#REF!</v>
      </c>
      <c r="AR620" s="89" t="e">
        <f>IF(#REF!="snížená",#REF!,0)</f>
        <v>#REF!</v>
      </c>
      <c r="AS620" s="89" t="e">
        <f>IF(#REF!="zákl. přenesená",#REF!,0)</f>
        <v>#REF!</v>
      </c>
      <c r="AT620" s="89" t="e">
        <f>IF(#REF!="sníž. přenesená",#REF!,0)</f>
        <v>#REF!</v>
      </c>
      <c r="AU620" s="89" t="e">
        <f>IF(#REF!="nulová",#REF!,0)</f>
        <v>#REF!</v>
      </c>
      <c r="AV620" s="3" t="s">
        <v>5</v>
      </c>
      <c r="AW620" s="89" t="e">
        <f>ROUND(#REF!*H620,2)</f>
        <v>#REF!</v>
      </c>
      <c r="AX620" s="3" t="s">
        <v>72</v>
      </c>
      <c r="AY620" s="88" t="s">
        <v>976</v>
      </c>
    </row>
    <row r="621" spans="1:51" s="11" customFormat="1" ht="38.4" x14ac:dyDescent="0.2">
      <c r="A621" s="12"/>
      <c r="B621" s="118"/>
      <c r="C621" s="86"/>
      <c r="D621" s="132" t="s">
        <v>74</v>
      </c>
      <c r="E621" s="86"/>
      <c r="F621" s="133" t="s">
        <v>951</v>
      </c>
      <c r="G621" s="86"/>
      <c r="H621" s="120"/>
      <c r="I621" s="12"/>
      <c r="J621" s="12"/>
      <c r="K621" s="12"/>
      <c r="L621" s="12"/>
      <c r="M621" s="12"/>
      <c r="N621" s="12"/>
      <c r="O621" s="12"/>
      <c r="P621" s="12"/>
      <c r="Q621" s="12"/>
      <c r="AF621" s="3" t="s">
        <v>74</v>
      </c>
      <c r="AG621" s="3" t="s">
        <v>41</v>
      </c>
    </row>
    <row r="622" spans="1:51" s="11" customFormat="1" ht="38.4" x14ac:dyDescent="0.2">
      <c r="A622" s="12"/>
      <c r="B622" s="118"/>
      <c r="C622" s="86"/>
      <c r="D622" s="132" t="s">
        <v>76</v>
      </c>
      <c r="E622" s="86"/>
      <c r="F622" s="133" t="s">
        <v>952</v>
      </c>
      <c r="G622" s="86"/>
      <c r="H622" s="120"/>
      <c r="I622" s="12"/>
      <c r="J622" s="12"/>
      <c r="K622" s="12"/>
      <c r="L622" s="12"/>
      <c r="M622" s="12"/>
      <c r="N622" s="12"/>
      <c r="O622" s="12"/>
      <c r="P622" s="12"/>
      <c r="Q622" s="12"/>
      <c r="AF622" s="3" t="s">
        <v>76</v>
      </c>
      <c r="AG622" s="3" t="s">
        <v>41</v>
      </c>
    </row>
    <row r="623" spans="1:51" s="11" customFormat="1" ht="66.75" customHeight="1" x14ac:dyDescent="0.2">
      <c r="A623" s="12"/>
      <c r="B623" s="118"/>
      <c r="C623" s="79" t="s">
        <v>977</v>
      </c>
      <c r="D623" s="79" t="s">
        <v>68</v>
      </c>
      <c r="E623" s="80" t="s">
        <v>978</v>
      </c>
      <c r="F623" s="92" t="s">
        <v>979</v>
      </c>
      <c r="G623" s="82" t="s">
        <v>80</v>
      </c>
      <c r="H623" s="131">
        <v>100</v>
      </c>
      <c r="I623" s="12"/>
      <c r="J623" s="12"/>
      <c r="K623" s="12"/>
      <c r="L623" s="12"/>
      <c r="M623" s="12"/>
      <c r="N623" s="12"/>
      <c r="O623" s="12"/>
      <c r="P623" s="12"/>
      <c r="Q623" s="12"/>
      <c r="AD623" s="88" t="s">
        <v>72</v>
      </c>
      <c r="AF623" s="88" t="s">
        <v>68</v>
      </c>
      <c r="AG623" s="88" t="s">
        <v>41</v>
      </c>
      <c r="AK623" s="3" t="s">
        <v>65</v>
      </c>
      <c r="AQ623" s="89" t="e">
        <f>IF(#REF!="základní",#REF!,0)</f>
        <v>#REF!</v>
      </c>
      <c r="AR623" s="89" t="e">
        <f>IF(#REF!="snížená",#REF!,0)</f>
        <v>#REF!</v>
      </c>
      <c r="AS623" s="89" t="e">
        <f>IF(#REF!="zákl. přenesená",#REF!,0)</f>
        <v>#REF!</v>
      </c>
      <c r="AT623" s="89" t="e">
        <f>IF(#REF!="sníž. přenesená",#REF!,0)</f>
        <v>#REF!</v>
      </c>
      <c r="AU623" s="89" t="e">
        <f>IF(#REF!="nulová",#REF!,0)</f>
        <v>#REF!</v>
      </c>
      <c r="AV623" s="3" t="s">
        <v>5</v>
      </c>
      <c r="AW623" s="89" t="e">
        <f>ROUND(#REF!*H623,2)</f>
        <v>#REF!</v>
      </c>
      <c r="AX623" s="3" t="s">
        <v>72</v>
      </c>
      <c r="AY623" s="88" t="s">
        <v>980</v>
      </c>
    </row>
    <row r="624" spans="1:51" s="11" customFormat="1" ht="38.4" x14ac:dyDescent="0.2">
      <c r="A624" s="12"/>
      <c r="B624" s="118"/>
      <c r="C624" s="86"/>
      <c r="D624" s="132" t="s">
        <v>74</v>
      </c>
      <c r="E624" s="86"/>
      <c r="F624" s="133" t="s">
        <v>951</v>
      </c>
      <c r="G624" s="86"/>
      <c r="H624" s="120"/>
      <c r="I624" s="12"/>
      <c r="J624" s="12"/>
      <c r="K624" s="12"/>
      <c r="L624" s="12"/>
      <c r="M624" s="12"/>
      <c r="N624" s="12"/>
      <c r="O624" s="12"/>
      <c r="P624" s="12"/>
      <c r="Q624" s="12"/>
      <c r="AF624" s="3" t="s">
        <v>74</v>
      </c>
      <c r="AG624" s="3" t="s">
        <v>41</v>
      </c>
    </row>
    <row r="625" spans="1:51" s="11" customFormat="1" ht="38.4" x14ac:dyDescent="0.2">
      <c r="A625" s="12"/>
      <c r="B625" s="118"/>
      <c r="C625" s="86"/>
      <c r="D625" s="132" t="s">
        <v>76</v>
      </c>
      <c r="E625" s="86"/>
      <c r="F625" s="133" t="s">
        <v>952</v>
      </c>
      <c r="G625" s="86"/>
      <c r="H625" s="120"/>
      <c r="I625" s="12"/>
      <c r="J625" s="12"/>
      <c r="K625" s="12"/>
      <c r="L625" s="12"/>
      <c r="M625" s="12"/>
      <c r="N625" s="12"/>
      <c r="O625" s="12"/>
      <c r="P625" s="12"/>
      <c r="Q625" s="12"/>
      <c r="AF625" s="3" t="s">
        <v>76</v>
      </c>
      <c r="AG625" s="3" t="s">
        <v>41</v>
      </c>
    </row>
    <row r="626" spans="1:51" s="11" customFormat="1" ht="114.9" customHeight="1" x14ac:dyDescent="0.2">
      <c r="A626" s="12"/>
      <c r="B626" s="118"/>
      <c r="C626" s="79" t="s">
        <v>981</v>
      </c>
      <c r="D626" s="79" t="s">
        <v>68</v>
      </c>
      <c r="E626" s="80" t="s">
        <v>982</v>
      </c>
      <c r="F626" s="92" t="s">
        <v>983</v>
      </c>
      <c r="G626" s="82" t="s">
        <v>80</v>
      </c>
      <c r="H626" s="131">
        <v>100</v>
      </c>
      <c r="I626" s="12"/>
      <c r="J626" s="12"/>
      <c r="K626" s="12"/>
      <c r="L626" s="12"/>
      <c r="M626" s="12"/>
      <c r="N626" s="12"/>
      <c r="O626" s="12"/>
      <c r="P626" s="12"/>
      <c r="Q626" s="12"/>
      <c r="AD626" s="88" t="s">
        <v>72</v>
      </c>
      <c r="AF626" s="88" t="s">
        <v>68</v>
      </c>
      <c r="AG626" s="88" t="s">
        <v>41</v>
      </c>
      <c r="AK626" s="3" t="s">
        <v>65</v>
      </c>
      <c r="AQ626" s="89" t="e">
        <f>IF(#REF!="základní",#REF!,0)</f>
        <v>#REF!</v>
      </c>
      <c r="AR626" s="89" t="e">
        <f>IF(#REF!="snížená",#REF!,0)</f>
        <v>#REF!</v>
      </c>
      <c r="AS626" s="89" t="e">
        <f>IF(#REF!="zákl. přenesená",#REF!,0)</f>
        <v>#REF!</v>
      </c>
      <c r="AT626" s="89" t="e">
        <f>IF(#REF!="sníž. přenesená",#REF!,0)</f>
        <v>#REF!</v>
      </c>
      <c r="AU626" s="89" t="e">
        <f>IF(#REF!="nulová",#REF!,0)</f>
        <v>#REF!</v>
      </c>
      <c r="AV626" s="3" t="s">
        <v>5</v>
      </c>
      <c r="AW626" s="89" t="e">
        <f>ROUND(#REF!*H626,2)</f>
        <v>#REF!</v>
      </c>
      <c r="AX626" s="3" t="s">
        <v>72</v>
      </c>
      <c r="AY626" s="88" t="s">
        <v>984</v>
      </c>
    </row>
    <row r="627" spans="1:51" s="11" customFormat="1" ht="76.8" x14ac:dyDescent="0.2">
      <c r="A627" s="12"/>
      <c r="B627" s="118"/>
      <c r="C627" s="86"/>
      <c r="D627" s="132" t="s">
        <v>74</v>
      </c>
      <c r="E627" s="86"/>
      <c r="F627" s="133" t="s">
        <v>985</v>
      </c>
      <c r="G627" s="86"/>
      <c r="H627" s="120"/>
      <c r="I627" s="12"/>
      <c r="J627" s="12"/>
      <c r="K627" s="12"/>
      <c r="L627" s="12"/>
      <c r="M627" s="12"/>
      <c r="N627" s="12"/>
      <c r="O627" s="12"/>
      <c r="P627" s="12"/>
      <c r="Q627" s="12"/>
      <c r="AF627" s="3" t="s">
        <v>74</v>
      </c>
      <c r="AG627" s="3" t="s">
        <v>41</v>
      </c>
    </row>
    <row r="628" spans="1:51" s="11" customFormat="1" ht="38.4" x14ac:dyDescent="0.2">
      <c r="A628" s="12"/>
      <c r="B628" s="118"/>
      <c r="C628" s="86"/>
      <c r="D628" s="132" t="s">
        <v>76</v>
      </c>
      <c r="E628" s="86"/>
      <c r="F628" s="133" t="s">
        <v>986</v>
      </c>
      <c r="G628" s="86"/>
      <c r="H628" s="120"/>
      <c r="I628" s="12"/>
      <c r="J628" s="12"/>
      <c r="K628" s="12"/>
      <c r="L628" s="12"/>
      <c r="M628" s="12"/>
      <c r="N628" s="12"/>
      <c r="O628" s="12"/>
      <c r="P628" s="12"/>
      <c r="Q628" s="12"/>
      <c r="AF628" s="3" t="s">
        <v>76</v>
      </c>
      <c r="AG628" s="3" t="s">
        <v>41</v>
      </c>
    </row>
    <row r="629" spans="1:51" s="11" customFormat="1" ht="111.75" customHeight="1" x14ac:dyDescent="0.2">
      <c r="A629" s="12"/>
      <c r="B629" s="118"/>
      <c r="C629" s="79" t="s">
        <v>987</v>
      </c>
      <c r="D629" s="79" t="s">
        <v>68</v>
      </c>
      <c r="E629" s="80" t="s">
        <v>988</v>
      </c>
      <c r="F629" s="92" t="s">
        <v>989</v>
      </c>
      <c r="G629" s="82" t="s">
        <v>80</v>
      </c>
      <c r="H629" s="131">
        <v>100</v>
      </c>
      <c r="I629" s="12"/>
      <c r="J629" s="12"/>
      <c r="K629" s="12"/>
      <c r="L629" s="12"/>
      <c r="M629" s="12"/>
      <c r="N629" s="12"/>
      <c r="O629" s="12"/>
      <c r="P629" s="12"/>
      <c r="Q629" s="12"/>
      <c r="AD629" s="88" t="s">
        <v>72</v>
      </c>
      <c r="AF629" s="88" t="s">
        <v>68</v>
      </c>
      <c r="AG629" s="88" t="s">
        <v>41</v>
      </c>
      <c r="AK629" s="3" t="s">
        <v>65</v>
      </c>
      <c r="AQ629" s="89" t="e">
        <f>IF(#REF!="základní",#REF!,0)</f>
        <v>#REF!</v>
      </c>
      <c r="AR629" s="89" t="e">
        <f>IF(#REF!="snížená",#REF!,0)</f>
        <v>#REF!</v>
      </c>
      <c r="AS629" s="89" t="e">
        <f>IF(#REF!="zákl. přenesená",#REF!,0)</f>
        <v>#REF!</v>
      </c>
      <c r="AT629" s="89" t="e">
        <f>IF(#REF!="sníž. přenesená",#REF!,0)</f>
        <v>#REF!</v>
      </c>
      <c r="AU629" s="89" t="e">
        <f>IF(#REF!="nulová",#REF!,0)</f>
        <v>#REF!</v>
      </c>
      <c r="AV629" s="3" t="s">
        <v>5</v>
      </c>
      <c r="AW629" s="89" t="e">
        <f>ROUND(#REF!*H629,2)</f>
        <v>#REF!</v>
      </c>
      <c r="AX629" s="3" t="s">
        <v>72</v>
      </c>
      <c r="AY629" s="88" t="s">
        <v>990</v>
      </c>
    </row>
    <row r="630" spans="1:51" s="11" customFormat="1" ht="76.8" x14ac:dyDescent="0.2">
      <c r="A630" s="12"/>
      <c r="B630" s="118"/>
      <c r="C630" s="86"/>
      <c r="D630" s="132" t="s">
        <v>74</v>
      </c>
      <c r="E630" s="86"/>
      <c r="F630" s="133" t="s">
        <v>985</v>
      </c>
      <c r="G630" s="86"/>
      <c r="H630" s="120"/>
      <c r="I630" s="12"/>
      <c r="J630" s="12"/>
      <c r="K630" s="12"/>
      <c r="L630" s="12"/>
      <c r="M630" s="12"/>
      <c r="N630" s="12"/>
      <c r="O630" s="12"/>
      <c r="P630" s="12"/>
      <c r="Q630" s="12"/>
      <c r="AF630" s="3" t="s">
        <v>74</v>
      </c>
      <c r="AG630" s="3" t="s">
        <v>41</v>
      </c>
    </row>
    <row r="631" spans="1:51" s="11" customFormat="1" ht="38.4" x14ac:dyDescent="0.2">
      <c r="A631" s="12"/>
      <c r="B631" s="118"/>
      <c r="C631" s="86"/>
      <c r="D631" s="132" t="s">
        <v>76</v>
      </c>
      <c r="E631" s="86"/>
      <c r="F631" s="133" t="s">
        <v>986</v>
      </c>
      <c r="G631" s="86"/>
      <c r="H631" s="120"/>
      <c r="I631" s="12"/>
      <c r="J631" s="12"/>
      <c r="K631" s="12"/>
      <c r="L631" s="12"/>
      <c r="M631" s="12"/>
      <c r="N631" s="12"/>
      <c r="O631" s="12"/>
      <c r="P631" s="12"/>
      <c r="Q631" s="12"/>
      <c r="AF631" s="3" t="s">
        <v>76</v>
      </c>
      <c r="AG631" s="3" t="s">
        <v>41</v>
      </c>
    </row>
    <row r="632" spans="1:51" s="11" customFormat="1" ht="111.75" customHeight="1" x14ac:dyDescent="0.2">
      <c r="A632" s="12"/>
      <c r="B632" s="118"/>
      <c r="C632" s="79" t="s">
        <v>991</v>
      </c>
      <c r="D632" s="79" t="s">
        <v>68</v>
      </c>
      <c r="E632" s="80" t="s">
        <v>992</v>
      </c>
      <c r="F632" s="92" t="s">
        <v>993</v>
      </c>
      <c r="G632" s="82" t="s">
        <v>80</v>
      </c>
      <c r="H632" s="131">
        <v>100</v>
      </c>
      <c r="I632" s="12"/>
      <c r="J632" s="12"/>
      <c r="K632" s="12"/>
      <c r="L632" s="12"/>
      <c r="M632" s="12"/>
      <c r="N632" s="12"/>
      <c r="O632" s="12"/>
      <c r="P632" s="12"/>
      <c r="Q632" s="12"/>
      <c r="AD632" s="88" t="s">
        <v>72</v>
      </c>
      <c r="AF632" s="88" t="s">
        <v>68</v>
      </c>
      <c r="AG632" s="88" t="s">
        <v>41</v>
      </c>
      <c r="AK632" s="3" t="s">
        <v>65</v>
      </c>
      <c r="AQ632" s="89" t="e">
        <f>IF(#REF!="základní",#REF!,0)</f>
        <v>#REF!</v>
      </c>
      <c r="AR632" s="89" t="e">
        <f>IF(#REF!="snížená",#REF!,0)</f>
        <v>#REF!</v>
      </c>
      <c r="AS632" s="89" t="e">
        <f>IF(#REF!="zákl. přenesená",#REF!,0)</f>
        <v>#REF!</v>
      </c>
      <c r="AT632" s="89" t="e">
        <f>IF(#REF!="sníž. přenesená",#REF!,0)</f>
        <v>#REF!</v>
      </c>
      <c r="AU632" s="89" t="e">
        <f>IF(#REF!="nulová",#REF!,0)</f>
        <v>#REF!</v>
      </c>
      <c r="AV632" s="3" t="s">
        <v>5</v>
      </c>
      <c r="AW632" s="89" t="e">
        <f>ROUND(#REF!*H632,2)</f>
        <v>#REF!</v>
      </c>
      <c r="AX632" s="3" t="s">
        <v>72</v>
      </c>
      <c r="AY632" s="88" t="s">
        <v>994</v>
      </c>
    </row>
    <row r="633" spans="1:51" s="11" customFormat="1" ht="76.8" x14ac:dyDescent="0.2">
      <c r="A633" s="12"/>
      <c r="B633" s="118"/>
      <c r="C633" s="86"/>
      <c r="D633" s="132" t="s">
        <v>74</v>
      </c>
      <c r="E633" s="86"/>
      <c r="F633" s="133" t="s">
        <v>985</v>
      </c>
      <c r="G633" s="86"/>
      <c r="H633" s="120"/>
      <c r="I633" s="12"/>
      <c r="J633" s="12"/>
      <c r="K633" s="12"/>
      <c r="L633" s="12"/>
      <c r="M633" s="12"/>
      <c r="N633" s="12"/>
      <c r="O633" s="12"/>
      <c r="P633" s="12"/>
      <c r="Q633" s="12"/>
      <c r="AF633" s="3" t="s">
        <v>74</v>
      </c>
      <c r="AG633" s="3" t="s">
        <v>41</v>
      </c>
    </row>
    <row r="634" spans="1:51" s="11" customFormat="1" ht="38.4" x14ac:dyDescent="0.2">
      <c r="A634" s="12"/>
      <c r="B634" s="118"/>
      <c r="C634" s="86"/>
      <c r="D634" s="132" t="s">
        <v>76</v>
      </c>
      <c r="E634" s="86"/>
      <c r="F634" s="133" t="s">
        <v>986</v>
      </c>
      <c r="G634" s="86"/>
      <c r="H634" s="120"/>
      <c r="I634" s="12"/>
      <c r="J634" s="12"/>
      <c r="K634" s="12"/>
      <c r="L634" s="12"/>
      <c r="M634" s="12"/>
      <c r="N634" s="12"/>
      <c r="O634" s="12"/>
      <c r="P634" s="12"/>
      <c r="Q634" s="12"/>
      <c r="AF634" s="3" t="s">
        <v>76</v>
      </c>
      <c r="AG634" s="3" t="s">
        <v>41</v>
      </c>
    </row>
    <row r="635" spans="1:51" s="11" customFormat="1" ht="111.75" customHeight="1" x14ac:dyDescent="0.2">
      <c r="A635" s="12"/>
      <c r="B635" s="118"/>
      <c r="C635" s="79" t="s">
        <v>995</v>
      </c>
      <c r="D635" s="79" t="s">
        <v>68</v>
      </c>
      <c r="E635" s="80" t="s">
        <v>996</v>
      </c>
      <c r="F635" s="92" t="s">
        <v>997</v>
      </c>
      <c r="G635" s="82" t="s">
        <v>80</v>
      </c>
      <c r="H635" s="131">
        <v>100</v>
      </c>
      <c r="I635" s="12"/>
      <c r="J635" s="12"/>
      <c r="K635" s="12"/>
      <c r="L635" s="12"/>
      <c r="M635" s="12"/>
      <c r="N635" s="12"/>
      <c r="O635" s="12"/>
      <c r="P635" s="12"/>
      <c r="Q635" s="12"/>
      <c r="AD635" s="88" t="s">
        <v>72</v>
      </c>
      <c r="AF635" s="88" t="s">
        <v>68</v>
      </c>
      <c r="AG635" s="88" t="s">
        <v>41</v>
      </c>
      <c r="AK635" s="3" t="s">
        <v>65</v>
      </c>
      <c r="AQ635" s="89" t="e">
        <f>IF(#REF!="základní",#REF!,0)</f>
        <v>#REF!</v>
      </c>
      <c r="AR635" s="89" t="e">
        <f>IF(#REF!="snížená",#REF!,0)</f>
        <v>#REF!</v>
      </c>
      <c r="AS635" s="89" t="e">
        <f>IF(#REF!="zákl. přenesená",#REF!,0)</f>
        <v>#REF!</v>
      </c>
      <c r="AT635" s="89" t="e">
        <f>IF(#REF!="sníž. přenesená",#REF!,0)</f>
        <v>#REF!</v>
      </c>
      <c r="AU635" s="89" t="e">
        <f>IF(#REF!="nulová",#REF!,0)</f>
        <v>#REF!</v>
      </c>
      <c r="AV635" s="3" t="s">
        <v>5</v>
      </c>
      <c r="AW635" s="89" t="e">
        <f>ROUND(#REF!*H635,2)</f>
        <v>#REF!</v>
      </c>
      <c r="AX635" s="3" t="s">
        <v>72</v>
      </c>
      <c r="AY635" s="88" t="s">
        <v>998</v>
      </c>
    </row>
    <row r="636" spans="1:51" s="11" customFormat="1" ht="76.8" x14ac:dyDescent="0.2">
      <c r="A636" s="12"/>
      <c r="B636" s="118"/>
      <c r="C636" s="86"/>
      <c r="D636" s="132" t="s">
        <v>74</v>
      </c>
      <c r="E636" s="86"/>
      <c r="F636" s="133" t="s">
        <v>985</v>
      </c>
      <c r="G636" s="86"/>
      <c r="H636" s="120"/>
      <c r="I636" s="12"/>
      <c r="J636" s="12"/>
      <c r="K636" s="12"/>
      <c r="L636" s="12"/>
      <c r="M636" s="12"/>
      <c r="N636" s="12"/>
      <c r="O636" s="12"/>
      <c r="P636" s="12"/>
      <c r="Q636" s="12"/>
      <c r="AF636" s="3" t="s">
        <v>74</v>
      </c>
      <c r="AG636" s="3" t="s">
        <v>41</v>
      </c>
    </row>
    <row r="637" spans="1:51" s="11" customFormat="1" ht="38.4" x14ac:dyDescent="0.2">
      <c r="A637" s="12"/>
      <c r="B637" s="118"/>
      <c r="C637" s="86"/>
      <c r="D637" s="132" t="s">
        <v>76</v>
      </c>
      <c r="E637" s="86"/>
      <c r="F637" s="133" t="s">
        <v>986</v>
      </c>
      <c r="G637" s="86"/>
      <c r="H637" s="120"/>
      <c r="I637" s="12"/>
      <c r="J637" s="12"/>
      <c r="K637" s="12"/>
      <c r="L637" s="12"/>
      <c r="M637" s="12"/>
      <c r="N637" s="12"/>
      <c r="O637" s="12"/>
      <c r="P637" s="12"/>
      <c r="Q637" s="12"/>
      <c r="AF637" s="3" t="s">
        <v>76</v>
      </c>
      <c r="AG637" s="3" t="s">
        <v>41</v>
      </c>
    </row>
    <row r="638" spans="1:51" s="11" customFormat="1" ht="114.9" customHeight="1" x14ac:dyDescent="0.2">
      <c r="A638" s="12"/>
      <c r="B638" s="118"/>
      <c r="C638" s="79" t="s">
        <v>999</v>
      </c>
      <c r="D638" s="79" t="s">
        <v>68</v>
      </c>
      <c r="E638" s="80" t="s">
        <v>1000</v>
      </c>
      <c r="F638" s="92" t="s">
        <v>1001</v>
      </c>
      <c r="G638" s="82" t="s">
        <v>80</v>
      </c>
      <c r="H638" s="131">
        <v>100</v>
      </c>
      <c r="I638" s="12"/>
      <c r="J638" s="12"/>
      <c r="K638" s="12"/>
      <c r="L638" s="12"/>
      <c r="M638" s="12"/>
      <c r="N638" s="12"/>
      <c r="O638" s="12"/>
      <c r="P638" s="12"/>
      <c r="Q638" s="12"/>
      <c r="AD638" s="88" t="s">
        <v>72</v>
      </c>
      <c r="AF638" s="88" t="s">
        <v>68</v>
      </c>
      <c r="AG638" s="88" t="s">
        <v>41</v>
      </c>
      <c r="AK638" s="3" t="s">
        <v>65</v>
      </c>
      <c r="AQ638" s="89" t="e">
        <f>IF(#REF!="základní",#REF!,0)</f>
        <v>#REF!</v>
      </c>
      <c r="AR638" s="89" t="e">
        <f>IF(#REF!="snížená",#REF!,0)</f>
        <v>#REF!</v>
      </c>
      <c r="AS638" s="89" t="e">
        <f>IF(#REF!="zákl. přenesená",#REF!,0)</f>
        <v>#REF!</v>
      </c>
      <c r="AT638" s="89" t="e">
        <f>IF(#REF!="sníž. přenesená",#REF!,0)</f>
        <v>#REF!</v>
      </c>
      <c r="AU638" s="89" t="e">
        <f>IF(#REF!="nulová",#REF!,0)</f>
        <v>#REF!</v>
      </c>
      <c r="AV638" s="3" t="s">
        <v>5</v>
      </c>
      <c r="AW638" s="89" t="e">
        <f>ROUND(#REF!*H638,2)</f>
        <v>#REF!</v>
      </c>
      <c r="AX638" s="3" t="s">
        <v>72</v>
      </c>
      <c r="AY638" s="88" t="s">
        <v>1002</v>
      </c>
    </row>
    <row r="639" spans="1:51" s="11" customFormat="1" ht="76.8" x14ac:dyDescent="0.2">
      <c r="A639" s="12"/>
      <c r="B639" s="118"/>
      <c r="C639" s="86"/>
      <c r="D639" s="132" t="s">
        <v>74</v>
      </c>
      <c r="E639" s="86"/>
      <c r="F639" s="133" t="s">
        <v>985</v>
      </c>
      <c r="G639" s="86"/>
      <c r="H639" s="120"/>
      <c r="I639" s="12"/>
      <c r="J639" s="12"/>
      <c r="K639" s="12"/>
      <c r="L639" s="12"/>
      <c r="M639" s="12"/>
      <c r="N639" s="12"/>
      <c r="O639" s="12"/>
      <c r="P639" s="12"/>
      <c r="Q639" s="12"/>
      <c r="AF639" s="3" t="s">
        <v>74</v>
      </c>
      <c r="AG639" s="3" t="s">
        <v>41</v>
      </c>
    </row>
    <row r="640" spans="1:51" s="11" customFormat="1" ht="38.4" x14ac:dyDescent="0.2">
      <c r="A640" s="12"/>
      <c r="B640" s="118"/>
      <c r="C640" s="86"/>
      <c r="D640" s="132" t="s">
        <v>76</v>
      </c>
      <c r="E640" s="86"/>
      <c r="F640" s="133" t="s">
        <v>986</v>
      </c>
      <c r="G640" s="86"/>
      <c r="H640" s="120"/>
      <c r="I640" s="12"/>
      <c r="J640" s="12"/>
      <c r="K640" s="12"/>
      <c r="L640" s="12"/>
      <c r="M640" s="12"/>
      <c r="N640" s="12"/>
      <c r="O640" s="12"/>
      <c r="P640" s="12"/>
      <c r="Q640" s="12"/>
      <c r="AF640" s="3" t="s">
        <v>76</v>
      </c>
      <c r="AG640" s="3" t="s">
        <v>41</v>
      </c>
    </row>
    <row r="641" spans="1:51" s="11" customFormat="1" ht="114.9" customHeight="1" x14ac:dyDescent="0.2">
      <c r="A641" s="12"/>
      <c r="B641" s="118"/>
      <c r="C641" s="79" t="s">
        <v>1003</v>
      </c>
      <c r="D641" s="79" t="s">
        <v>68</v>
      </c>
      <c r="E641" s="80" t="s">
        <v>1004</v>
      </c>
      <c r="F641" s="92" t="s">
        <v>1005</v>
      </c>
      <c r="G641" s="82" t="s">
        <v>80</v>
      </c>
      <c r="H641" s="131">
        <v>100</v>
      </c>
      <c r="I641" s="12"/>
      <c r="J641" s="12"/>
      <c r="K641" s="12"/>
      <c r="L641" s="12"/>
      <c r="M641" s="12"/>
      <c r="N641" s="12"/>
      <c r="O641" s="12"/>
      <c r="P641" s="12"/>
      <c r="Q641" s="12"/>
      <c r="AD641" s="88" t="s">
        <v>72</v>
      </c>
      <c r="AF641" s="88" t="s">
        <v>68</v>
      </c>
      <c r="AG641" s="88" t="s">
        <v>41</v>
      </c>
      <c r="AK641" s="3" t="s">
        <v>65</v>
      </c>
      <c r="AQ641" s="89" t="e">
        <f>IF(#REF!="základní",#REF!,0)</f>
        <v>#REF!</v>
      </c>
      <c r="AR641" s="89" t="e">
        <f>IF(#REF!="snížená",#REF!,0)</f>
        <v>#REF!</v>
      </c>
      <c r="AS641" s="89" t="e">
        <f>IF(#REF!="zákl. přenesená",#REF!,0)</f>
        <v>#REF!</v>
      </c>
      <c r="AT641" s="89" t="e">
        <f>IF(#REF!="sníž. přenesená",#REF!,0)</f>
        <v>#REF!</v>
      </c>
      <c r="AU641" s="89" t="e">
        <f>IF(#REF!="nulová",#REF!,0)</f>
        <v>#REF!</v>
      </c>
      <c r="AV641" s="3" t="s">
        <v>5</v>
      </c>
      <c r="AW641" s="89" t="e">
        <f>ROUND(#REF!*H641,2)</f>
        <v>#REF!</v>
      </c>
      <c r="AX641" s="3" t="s">
        <v>72</v>
      </c>
      <c r="AY641" s="88" t="s">
        <v>1006</v>
      </c>
    </row>
    <row r="642" spans="1:51" s="11" customFormat="1" ht="76.8" x14ac:dyDescent="0.2">
      <c r="A642" s="12"/>
      <c r="B642" s="118"/>
      <c r="C642" s="86"/>
      <c r="D642" s="132" t="s">
        <v>74</v>
      </c>
      <c r="E642" s="86"/>
      <c r="F642" s="133" t="s">
        <v>985</v>
      </c>
      <c r="G642" s="86"/>
      <c r="H642" s="120"/>
      <c r="I642" s="12"/>
      <c r="J642" s="12"/>
      <c r="K642" s="12"/>
      <c r="L642" s="12"/>
      <c r="M642" s="12"/>
      <c r="N642" s="12"/>
      <c r="O642" s="12"/>
      <c r="P642" s="12"/>
      <c r="Q642" s="12"/>
      <c r="AF642" s="3" t="s">
        <v>74</v>
      </c>
      <c r="AG642" s="3" t="s">
        <v>41</v>
      </c>
    </row>
    <row r="643" spans="1:51" s="11" customFormat="1" ht="38.4" x14ac:dyDescent="0.2">
      <c r="A643" s="12"/>
      <c r="B643" s="118"/>
      <c r="C643" s="86"/>
      <c r="D643" s="132" t="s">
        <v>76</v>
      </c>
      <c r="E643" s="86"/>
      <c r="F643" s="133" t="s">
        <v>986</v>
      </c>
      <c r="G643" s="86"/>
      <c r="H643" s="120"/>
      <c r="I643" s="12"/>
      <c r="J643" s="12"/>
      <c r="K643" s="12"/>
      <c r="L643" s="12"/>
      <c r="M643" s="12"/>
      <c r="N643" s="12"/>
      <c r="O643" s="12"/>
      <c r="P643" s="12"/>
      <c r="Q643" s="12"/>
      <c r="AF643" s="3" t="s">
        <v>76</v>
      </c>
      <c r="AG643" s="3" t="s">
        <v>41</v>
      </c>
    </row>
    <row r="644" spans="1:51" s="11" customFormat="1" ht="114.9" customHeight="1" x14ac:dyDescent="0.2">
      <c r="A644" s="12"/>
      <c r="B644" s="118"/>
      <c r="C644" s="79" t="s">
        <v>1007</v>
      </c>
      <c r="D644" s="79" t="s">
        <v>68</v>
      </c>
      <c r="E644" s="80" t="s">
        <v>1008</v>
      </c>
      <c r="F644" s="92" t="s">
        <v>1009</v>
      </c>
      <c r="G644" s="82" t="s">
        <v>80</v>
      </c>
      <c r="H644" s="131">
        <v>100</v>
      </c>
      <c r="I644" s="12"/>
      <c r="J644" s="12"/>
      <c r="K644" s="12"/>
      <c r="L644" s="12"/>
      <c r="M644" s="12"/>
      <c r="N644" s="12"/>
      <c r="O644" s="12"/>
      <c r="P644" s="12"/>
      <c r="Q644" s="12"/>
      <c r="AD644" s="88" t="s">
        <v>72</v>
      </c>
      <c r="AF644" s="88" t="s">
        <v>68</v>
      </c>
      <c r="AG644" s="88" t="s">
        <v>41</v>
      </c>
      <c r="AK644" s="3" t="s">
        <v>65</v>
      </c>
      <c r="AQ644" s="89" t="e">
        <f>IF(#REF!="základní",#REF!,0)</f>
        <v>#REF!</v>
      </c>
      <c r="AR644" s="89" t="e">
        <f>IF(#REF!="snížená",#REF!,0)</f>
        <v>#REF!</v>
      </c>
      <c r="AS644" s="89" t="e">
        <f>IF(#REF!="zákl. přenesená",#REF!,0)</f>
        <v>#REF!</v>
      </c>
      <c r="AT644" s="89" t="e">
        <f>IF(#REF!="sníž. přenesená",#REF!,0)</f>
        <v>#REF!</v>
      </c>
      <c r="AU644" s="89" t="e">
        <f>IF(#REF!="nulová",#REF!,0)</f>
        <v>#REF!</v>
      </c>
      <c r="AV644" s="3" t="s">
        <v>5</v>
      </c>
      <c r="AW644" s="89" t="e">
        <f>ROUND(#REF!*H644,2)</f>
        <v>#REF!</v>
      </c>
      <c r="AX644" s="3" t="s">
        <v>72</v>
      </c>
      <c r="AY644" s="88" t="s">
        <v>1010</v>
      </c>
    </row>
    <row r="645" spans="1:51" s="11" customFormat="1" ht="76.8" x14ac:dyDescent="0.2">
      <c r="A645" s="12"/>
      <c r="B645" s="118"/>
      <c r="C645" s="86"/>
      <c r="D645" s="132" t="s">
        <v>74</v>
      </c>
      <c r="E645" s="86"/>
      <c r="F645" s="133" t="s">
        <v>985</v>
      </c>
      <c r="G645" s="86"/>
      <c r="H645" s="120"/>
      <c r="I645" s="12"/>
      <c r="J645" s="12"/>
      <c r="K645" s="12"/>
      <c r="L645" s="12"/>
      <c r="M645" s="12"/>
      <c r="N645" s="12"/>
      <c r="O645" s="12"/>
      <c r="P645" s="12"/>
      <c r="Q645" s="12"/>
      <c r="AF645" s="3" t="s">
        <v>74</v>
      </c>
      <c r="AG645" s="3" t="s">
        <v>41</v>
      </c>
    </row>
    <row r="646" spans="1:51" s="11" customFormat="1" ht="38.4" x14ac:dyDescent="0.2">
      <c r="A646" s="12"/>
      <c r="B646" s="118"/>
      <c r="C646" s="86"/>
      <c r="D646" s="132" t="s">
        <v>76</v>
      </c>
      <c r="E646" s="86"/>
      <c r="F646" s="133" t="s">
        <v>986</v>
      </c>
      <c r="G646" s="86"/>
      <c r="H646" s="120"/>
      <c r="I646" s="12"/>
      <c r="J646" s="12"/>
      <c r="K646" s="12"/>
      <c r="L646" s="12"/>
      <c r="M646" s="12"/>
      <c r="N646" s="12"/>
      <c r="O646" s="12"/>
      <c r="P646" s="12"/>
      <c r="Q646" s="12"/>
      <c r="AF646" s="3" t="s">
        <v>76</v>
      </c>
      <c r="AG646" s="3" t="s">
        <v>41</v>
      </c>
    </row>
    <row r="647" spans="1:51" s="11" customFormat="1" ht="114.9" customHeight="1" x14ac:dyDescent="0.2">
      <c r="A647" s="12"/>
      <c r="B647" s="118"/>
      <c r="C647" s="79" t="s">
        <v>1011</v>
      </c>
      <c r="D647" s="79" t="s">
        <v>68</v>
      </c>
      <c r="E647" s="80" t="s">
        <v>1012</v>
      </c>
      <c r="F647" s="92" t="s">
        <v>1013</v>
      </c>
      <c r="G647" s="82" t="s">
        <v>80</v>
      </c>
      <c r="H647" s="131">
        <v>100</v>
      </c>
      <c r="I647" s="12"/>
      <c r="J647" s="12"/>
      <c r="K647" s="12"/>
      <c r="L647" s="12"/>
      <c r="M647" s="12"/>
      <c r="N647" s="12"/>
      <c r="O647" s="12"/>
      <c r="P647" s="12"/>
      <c r="Q647" s="12"/>
      <c r="AD647" s="88" t="s">
        <v>72</v>
      </c>
      <c r="AF647" s="88" t="s">
        <v>68</v>
      </c>
      <c r="AG647" s="88" t="s">
        <v>41</v>
      </c>
      <c r="AK647" s="3" t="s">
        <v>65</v>
      </c>
      <c r="AQ647" s="89" t="e">
        <f>IF(#REF!="základní",#REF!,0)</f>
        <v>#REF!</v>
      </c>
      <c r="AR647" s="89" t="e">
        <f>IF(#REF!="snížená",#REF!,0)</f>
        <v>#REF!</v>
      </c>
      <c r="AS647" s="89" t="e">
        <f>IF(#REF!="zákl. přenesená",#REF!,0)</f>
        <v>#REF!</v>
      </c>
      <c r="AT647" s="89" t="e">
        <f>IF(#REF!="sníž. přenesená",#REF!,0)</f>
        <v>#REF!</v>
      </c>
      <c r="AU647" s="89" t="e">
        <f>IF(#REF!="nulová",#REF!,0)</f>
        <v>#REF!</v>
      </c>
      <c r="AV647" s="3" t="s">
        <v>5</v>
      </c>
      <c r="AW647" s="89" t="e">
        <f>ROUND(#REF!*H647,2)</f>
        <v>#REF!</v>
      </c>
      <c r="AX647" s="3" t="s">
        <v>72</v>
      </c>
      <c r="AY647" s="88" t="s">
        <v>1014</v>
      </c>
    </row>
    <row r="648" spans="1:51" s="11" customFormat="1" ht="76.8" x14ac:dyDescent="0.2">
      <c r="A648" s="12"/>
      <c r="B648" s="118"/>
      <c r="C648" s="86"/>
      <c r="D648" s="132" t="s">
        <v>74</v>
      </c>
      <c r="E648" s="86"/>
      <c r="F648" s="133" t="s">
        <v>985</v>
      </c>
      <c r="G648" s="86"/>
      <c r="H648" s="120"/>
      <c r="I648" s="12"/>
      <c r="J648" s="12"/>
      <c r="K648" s="12"/>
      <c r="L648" s="12"/>
      <c r="M648" s="12"/>
      <c r="N648" s="12"/>
      <c r="O648" s="12"/>
      <c r="P648" s="12"/>
      <c r="Q648" s="12"/>
      <c r="AF648" s="3" t="s">
        <v>74</v>
      </c>
      <c r="AG648" s="3" t="s">
        <v>41</v>
      </c>
    </row>
    <row r="649" spans="1:51" s="11" customFormat="1" ht="38.4" x14ac:dyDescent="0.2">
      <c r="A649" s="12"/>
      <c r="B649" s="118"/>
      <c r="C649" s="86"/>
      <c r="D649" s="132" t="s">
        <v>76</v>
      </c>
      <c r="E649" s="86"/>
      <c r="F649" s="133" t="s">
        <v>986</v>
      </c>
      <c r="G649" s="86"/>
      <c r="H649" s="120"/>
      <c r="I649" s="12"/>
      <c r="J649" s="12"/>
      <c r="K649" s="12"/>
      <c r="L649" s="12"/>
      <c r="M649" s="12"/>
      <c r="N649" s="12"/>
      <c r="O649" s="12"/>
      <c r="P649" s="12"/>
      <c r="Q649" s="12"/>
      <c r="AF649" s="3" t="s">
        <v>76</v>
      </c>
      <c r="AG649" s="3" t="s">
        <v>41</v>
      </c>
    </row>
    <row r="650" spans="1:51" s="11" customFormat="1" ht="55.5" customHeight="1" x14ac:dyDescent="0.2">
      <c r="A650" s="12"/>
      <c r="B650" s="118"/>
      <c r="C650" s="79" t="s">
        <v>1015</v>
      </c>
      <c r="D650" s="79" t="s">
        <v>68</v>
      </c>
      <c r="E650" s="80" t="s">
        <v>1016</v>
      </c>
      <c r="F650" s="92" t="s">
        <v>1017</v>
      </c>
      <c r="G650" s="82" t="s">
        <v>122</v>
      </c>
      <c r="H650" s="131">
        <v>120</v>
      </c>
      <c r="I650" s="12"/>
      <c r="J650" s="12"/>
      <c r="K650" s="12"/>
      <c r="L650" s="12"/>
      <c r="M650" s="12"/>
      <c r="N650" s="12"/>
      <c r="O650" s="12"/>
      <c r="P650" s="12"/>
      <c r="Q650" s="12"/>
      <c r="AD650" s="88" t="s">
        <v>72</v>
      </c>
      <c r="AF650" s="88" t="s">
        <v>68</v>
      </c>
      <c r="AG650" s="88" t="s">
        <v>41</v>
      </c>
      <c r="AK650" s="3" t="s">
        <v>65</v>
      </c>
      <c r="AQ650" s="89" t="e">
        <f>IF(#REF!="základní",#REF!,0)</f>
        <v>#REF!</v>
      </c>
      <c r="AR650" s="89" t="e">
        <f>IF(#REF!="snížená",#REF!,0)</f>
        <v>#REF!</v>
      </c>
      <c r="AS650" s="89" t="e">
        <f>IF(#REF!="zákl. přenesená",#REF!,0)</f>
        <v>#REF!</v>
      </c>
      <c r="AT650" s="89" t="e">
        <f>IF(#REF!="sníž. přenesená",#REF!,0)</f>
        <v>#REF!</v>
      </c>
      <c r="AU650" s="89" t="e">
        <f>IF(#REF!="nulová",#REF!,0)</f>
        <v>#REF!</v>
      </c>
      <c r="AV650" s="3" t="s">
        <v>5</v>
      </c>
      <c r="AW650" s="89" t="e">
        <f>ROUND(#REF!*H650,2)</f>
        <v>#REF!</v>
      </c>
      <c r="AX650" s="3" t="s">
        <v>72</v>
      </c>
      <c r="AY650" s="88" t="s">
        <v>1018</v>
      </c>
    </row>
    <row r="651" spans="1:51" s="11" customFormat="1" ht="38.4" x14ac:dyDescent="0.2">
      <c r="A651" s="12"/>
      <c r="B651" s="118"/>
      <c r="C651" s="86"/>
      <c r="D651" s="132" t="s">
        <v>74</v>
      </c>
      <c r="E651" s="86"/>
      <c r="F651" s="133" t="s">
        <v>1019</v>
      </c>
      <c r="G651" s="86"/>
      <c r="H651" s="120"/>
      <c r="I651" s="12"/>
      <c r="J651" s="12"/>
      <c r="K651" s="12"/>
      <c r="L651" s="12"/>
      <c r="M651" s="12"/>
      <c r="N651" s="12"/>
      <c r="O651" s="12"/>
      <c r="P651" s="12"/>
      <c r="Q651" s="12"/>
      <c r="AF651" s="3" t="s">
        <v>74</v>
      </c>
      <c r="AG651" s="3" t="s">
        <v>41</v>
      </c>
    </row>
    <row r="652" spans="1:51" s="11" customFormat="1" ht="19.2" x14ac:dyDescent="0.2">
      <c r="A652" s="12"/>
      <c r="B652" s="118"/>
      <c r="C652" s="86"/>
      <c r="D652" s="132" t="s">
        <v>76</v>
      </c>
      <c r="E652" s="86"/>
      <c r="F652" s="133" t="s">
        <v>1020</v>
      </c>
      <c r="G652" s="86"/>
      <c r="H652" s="120"/>
      <c r="I652" s="12"/>
      <c r="J652" s="12"/>
      <c r="K652" s="12"/>
      <c r="L652" s="12"/>
      <c r="M652" s="12"/>
      <c r="N652" s="12"/>
      <c r="O652" s="12"/>
      <c r="P652" s="12"/>
      <c r="Q652" s="12"/>
      <c r="AF652" s="3" t="s">
        <v>76</v>
      </c>
      <c r="AG652" s="3" t="s">
        <v>41</v>
      </c>
    </row>
    <row r="653" spans="1:51" s="11" customFormat="1" ht="153.44999999999999" customHeight="1" x14ac:dyDescent="0.2">
      <c r="A653" s="12"/>
      <c r="B653" s="118"/>
      <c r="C653" s="79" t="s">
        <v>1021</v>
      </c>
      <c r="D653" s="79" t="s">
        <v>68</v>
      </c>
      <c r="E653" s="80" t="s">
        <v>1022</v>
      </c>
      <c r="F653" s="92" t="s">
        <v>1023</v>
      </c>
      <c r="G653" s="82" t="s">
        <v>122</v>
      </c>
      <c r="H653" s="131">
        <v>10</v>
      </c>
      <c r="I653" s="12"/>
      <c r="J653" s="12"/>
      <c r="K653" s="12"/>
      <c r="L653" s="12"/>
      <c r="M653" s="12"/>
      <c r="N653" s="12"/>
      <c r="O653" s="12"/>
      <c r="P653" s="12"/>
      <c r="Q653" s="12"/>
      <c r="AD653" s="88" t="s">
        <v>72</v>
      </c>
      <c r="AF653" s="88" t="s">
        <v>68</v>
      </c>
      <c r="AG653" s="88" t="s">
        <v>41</v>
      </c>
      <c r="AK653" s="3" t="s">
        <v>65</v>
      </c>
      <c r="AQ653" s="89" t="e">
        <f>IF(#REF!="základní",#REF!,0)</f>
        <v>#REF!</v>
      </c>
      <c r="AR653" s="89" t="e">
        <f>IF(#REF!="snížená",#REF!,0)</f>
        <v>#REF!</v>
      </c>
      <c r="AS653" s="89" t="e">
        <f>IF(#REF!="zákl. přenesená",#REF!,0)</f>
        <v>#REF!</v>
      </c>
      <c r="AT653" s="89" t="e">
        <f>IF(#REF!="sníž. přenesená",#REF!,0)</f>
        <v>#REF!</v>
      </c>
      <c r="AU653" s="89" t="e">
        <f>IF(#REF!="nulová",#REF!,0)</f>
        <v>#REF!</v>
      </c>
      <c r="AV653" s="3" t="s">
        <v>5</v>
      </c>
      <c r="AW653" s="89" t="e">
        <f>ROUND(#REF!*H653,2)</f>
        <v>#REF!</v>
      </c>
      <c r="AX653" s="3" t="s">
        <v>72</v>
      </c>
      <c r="AY653" s="88" t="s">
        <v>1024</v>
      </c>
    </row>
    <row r="654" spans="1:51" s="11" customFormat="1" ht="96" x14ac:dyDescent="0.2">
      <c r="A654" s="12"/>
      <c r="B654" s="118"/>
      <c r="C654" s="86"/>
      <c r="D654" s="132" t="s">
        <v>74</v>
      </c>
      <c r="E654" s="86"/>
      <c r="F654" s="133" t="s">
        <v>1025</v>
      </c>
      <c r="G654" s="86"/>
      <c r="H654" s="120"/>
      <c r="I654" s="12"/>
      <c r="J654" s="12"/>
      <c r="K654" s="12"/>
      <c r="L654" s="12"/>
      <c r="M654" s="12"/>
      <c r="N654" s="12"/>
      <c r="O654" s="12"/>
      <c r="P654" s="12"/>
      <c r="Q654" s="12"/>
      <c r="AF654" s="3" t="s">
        <v>74</v>
      </c>
      <c r="AG654" s="3" t="s">
        <v>41</v>
      </c>
    </row>
    <row r="655" spans="1:51" s="11" customFormat="1" ht="19.2" x14ac:dyDescent="0.2">
      <c r="A655" s="12"/>
      <c r="B655" s="118"/>
      <c r="C655" s="86"/>
      <c r="D655" s="132" t="s">
        <v>76</v>
      </c>
      <c r="E655" s="86"/>
      <c r="F655" s="133" t="s">
        <v>1026</v>
      </c>
      <c r="G655" s="86"/>
      <c r="H655" s="120"/>
      <c r="I655" s="12"/>
      <c r="J655" s="12"/>
      <c r="K655" s="12"/>
      <c r="L655" s="12"/>
      <c r="M655" s="12"/>
      <c r="N655" s="12"/>
      <c r="O655" s="12"/>
      <c r="P655" s="12"/>
      <c r="Q655" s="12"/>
      <c r="AF655" s="3" t="s">
        <v>76</v>
      </c>
      <c r="AG655" s="3" t="s">
        <v>41</v>
      </c>
    </row>
    <row r="656" spans="1:51" s="11" customFormat="1" ht="153.44999999999999" customHeight="1" x14ac:dyDescent="0.2">
      <c r="A656" s="12"/>
      <c r="B656" s="118"/>
      <c r="C656" s="79" t="s">
        <v>1027</v>
      </c>
      <c r="D656" s="79" t="s">
        <v>68</v>
      </c>
      <c r="E656" s="80" t="s">
        <v>1028</v>
      </c>
      <c r="F656" s="92" t="s">
        <v>1029</v>
      </c>
      <c r="G656" s="82" t="s">
        <v>122</v>
      </c>
      <c r="H656" s="131">
        <v>50</v>
      </c>
      <c r="I656" s="12"/>
      <c r="J656" s="12"/>
      <c r="K656" s="12"/>
      <c r="L656" s="12"/>
      <c r="M656" s="12"/>
      <c r="N656" s="12"/>
      <c r="O656" s="12"/>
      <c r="P656" s="12"/>
      <c r="Q656" s="12"/>
      <c r="AD656" s="88" t="s">
        <v>72</v>
      </c>
      <c r="AF656" s="88" t="s">
        <v>68</v>
      </c>
      <c r="AG656" s="88" t="s">
        <v>41</v>
      </c>
      <c r="AK656" s="3" t="s">
        <v>65</v>
      </c>
      <c r="AQ656" s="89" t="e">
        <f>IF(#REF!="základní",#REF!,0)</f>
        <v>#REF!</v>
      </c>
      <c r="AR656" s="89" t="e">
        <f>IF(#REF!="snížená",#REF!,0)</f>
        <v>#REF!</v>
      </c>
      <c r="AS656" s="89" t="e">
        <f>IF(#REF!="zákl. přenesená",#REF!,0)</f>
        <v>#REF!</v>
      </c>
      <c r="AT656" s="89" t="e">
        <f>IF(#REF!="sníž. přenesená",#REF!,0)</f>
        <v>#REF!</v>
      </c>
      <c r="AU656" s="89" t="e">
        <f>IF(#REF!="nulová",#REF!,0)</f>
        <v>#REF!</v>
      </c>
      <c r="AV656" s="3" t="s">
        <v>5</v>
      </c>
      <c r="AW656" s="89" t="e">
        <f>ROUND(#REF!*H656,2)</f>
        <v>#REF!</v>
      </c>
      <c r="AX656" s="3" t="s">
        <v>72</v>
      </c>
      <c r="AY656" s="88" t="s">
        <v>1030</v>
      </c>
    </row>
    <row r="657" spans="1:51" s="11" customFormat="1" ht="96" x14ac:dyDescent="0.2">
      <c r="A657" s="12"/>
      <c r="B657" s="118"/>
      <c r="C657" s="86"/>
      <c r="D657" s="132" t="s">
        <v>74</v>
      </c>
      <c r="E657" s="86"/>
      <c r="F657" s="133" t="s">
        <v>1025</v>
      </c>
      <c r="G657" s="86"/>
      <c r="H657" s="120"/>
      <c r="I657" s="12"/>
      <c r="J657" s="12"/>
      <c r="K657" s="12"/>
      <c r="L657" s="12"/>
      <c r="M657" s="12"/>
      <c r="N657" s="12"/>
      <c r="O657" s="12"/>
      <c r="P657" s="12"/>
      <c r="Q657" s="12"/>
      <c r="AF657" s="3" t="s">
        <v>74</v>
      </c>
      <c r="AG657" s="3" t="s">
        <v>41</v>
      </c>
    </row>
    <row r="658" spans="1:51" s="11" customFormat="1" ht="19.2" x14ac:dyDescent="0.2">
      <c r="A658" s="12"/>
      <c r="B658" s="118"/>
      <c r="C658" s="86"/>
      <c r="D658" s="132" t="s">
        <v>76</v>
      </c>
      <c r="E658" s="86"/>
      <c r="F658" s="133" t="s">
        <v>1026</v>
      </c>
      <c r="G658" s="86"/>
      <c r="H658" s="120"/>
      <c r="I658" s="12"/>
      <c r="J658" s="12"/>
      <c r="K658" s="12"/>
      <c r="L658" s="12"/>
      <c r="M658" s="12"/>
      <c r="N658" s="12"/>
      <c r="O658" s="12"/>
      <c r="P658" s="12"/>
      <c r="Q658" s="12"/>
      <c r="AF658" s="3" t="s">
        <v>76</v>
      </c>
      <c r="AG658" s="3" t="s">
        <v>41</v>
      </c>
    </row>
    <row r="659" spans="1:51" s="11" customFormat="1" ht="153.44999999999999" customHeight="1" x14ac:dyDescent="0.2">
      <c r="A659" s="12"/>
      <c r="B659" s="118"/>
      <c r="C659" s="79" t="s">
        <v>1031</v>
      </c>
      <c r="D659" s="79" t="s">
        <v>68</v>
      </c>
      <c r="E659" s="80" t="s">
        <v>1032</v>
      </c>
      <c r="F659" s="92" t="s">
        <v>1033</v>
      </c>
      <c r="G659" s="82" t="s">
        <v>122</v>
      </c>
      <c r="H659" s="131">
        <v>20</v>
      </c>
      <c r="I659" s="12"/>
      <c r="J659" s="12"/>
      <c r="K659" s="12"/>
      <c r="L659" s="12"/>
      <c r="M659" s="12"/>
      <c r="N659" s="12"/>
      <c r="O659" s="12"/>
      <c r="P659" s="12"/>
      <c r="Q659" s="12"/>
      <c r="AD659" s="88" t="s">
        <v>72</v>
      </c>
      <c r="AF659" s="88" t="s">
        <v>68</v>
      </c>
      <c r="AG659" s="88" t="s">
        <v>41</v>
      </c>
      <c r="AK659" s="3" t="s">
        <v>65</v>
      </c>
      <c r="AQ659" s="89" t="e">
        <f>IF(#REF!="základní",#REF!,0)</f>
        <v>#REF!</v>
      </c>
      <c r="AR659" s="89" t="e">
        <f>IF(#REF!="snížená",#REF!,0)</f>
        <v>#REF!</v>
      </c>
      <c r="AS659" s="89" t="e">
        <f>IF(#REF!="zákl. přenesená",#REF!,0)</f>
        <v>#REF!</v>
      </c>
      <c r="AT659" s="89" t="e">
        <f>IF(#REF!="sníž. přenesená",#REF!,0)</f>
        <v>#REF!</v>
      </c>
      <c r="AU659" s="89" t="e">
        <f>IF(#REF!="nulová",#REF!,0)</f>
        <v>#REF!</v>
      </c>
      <c r="AV659" s="3" t="s">
        <v>5</v>
      </c>
      <c r="AW659" s="89" t="e">
        <f>ROUND(#REF!*H659,2)</f>
        <v>#REF!</v>
      </c>
      <c r="AX659" s="3" t="s">
        <v>72</v>
      </c>
      <c r="AY659" s="88" t="s">
        <v>1034</v>
      </c>
    </row>
    <row r="660" spans="1:51" s="11" customFormat="1" ht="96" x14ac:dyDescent="0.2">
      <c r="A660" s="12"/>
      <c r="B660" s="118"/>
      <c r="C660" s="86"/>
      <c r="D660" s="132" t="s">
        <v>74</v>
      </c>
      <c r="E660" s="86"/>
      <c r="F660" s="133" t="s">
        <v>1025</v>
      </c>
      <c r="G660" s="86"/>
      <c r="H660" s="120"/>
      <c r="I660" s="12"/>
      <c r="J660" s="12"/>
      <c r="K660" s="12"/>
      <c r="L660" s="12"/>
      <c r="M660" s="12"/>
      <c r="N660" s="12"/>
      <c r="O660" s="12"/>
      <c r="P660" s="12"/>
      <c r="Q660" s="12"/>
      <c r="AF660" s="3" t="s">
        <v>74</v>
      </c>
      <c r="AG660" s="3" t="s">
        <v>41</v>
      </c>
    </row>
    <row r="661" spans="1:51" s="11" customFormat="1" ht="19.2" x14ac:dyDescent="0.2">
      <c r="A661" s="12"/>
      <c r="B661" s="118"/>
      <c r="C661" s="86"/>
      <c r="D661" s="132" t="s">
        <v>76</v>
      </c>
      <c r="E661" s="86"/>
      <c r="F661" s="133" t="s">
        <v>1026</v>
      </c>
      <c r="G661" s="86"/>
      <c r="H661" s="120"/>
      <c r="I661" s="12"/>
      <c r="J661" s="12"/>
      <c r="K661" s="12"/>
      <c r="L661" s="12"/>
      <c r="M661" s="12"/>
      <c r="N661" s="12"/>
      <c r="O661" s="12"/>
      <c r="P661" s="12"/>
      <c r="Q661" s="12"/>
      <c r="AF661" s="3" t="s">
        <v>76</v>
      </c>
      <c r="AG661" s="3" t="s">
        <v>41</v>
      </c>
    </row>
    <row r="662" spans="1:51" s="11" customFormat="1" ht="153.44999999999999" customHeight="1" x14ac:dyDescent="0.2">
      <c r="A662" s="12"/>
      <c r="B662" s="118"/>
      <c r="C662" s="79" t="s">
        <v>1035</v>
      </c>
      <c r="D662" s="79" t="s">
        <v>68</v>
      </c>
      <c r="E662" s="80" t="s">
        <v>1036</v>
      </c>
      <c r="F662" s="92" t="s">
        <v>1037</v>
      </c>
      <c r="G662" s="82" t="s">
        <v>122</v>
      </c>
      <c r="H662" s="131">
        <v>20</v>
      </c>
      <c r="I662" s="12"/>
      <c r="J662" s="12"/>
      <c r="K662" s="12"/>
      <c r="L662" s="12"/>
      <c r="M662" s="12"/>
      <c r="N662" s="12"/>
      <c r="O662" s="12"/>
      <c r="P662" s="12"/>
      <c r="Q662" s="12"/>
      <c r="AD662" s="88" t="s">
        <v>72</v>
      </c>
      <c r="AF662" s="88" t="s">
        <v>68</v>
      </c>
      <c r="AG662" s="88" t="s">
        <v>41</v>
      </c>
      <c r="AK662" s="3" t="s">
        <v>65</v>
      </c>
      <c r="AQ662" s="89" t="e">
        <f>IF(#REF!="základní",#REF!,0)</f>
        <v>#REF!</v>
      </c>
      <c r="AR662" s="89" t="e">
        <f>IF(#REF!="snížená",#REF!,0)</f>
        <v>#REF!</v>
      </c>
      <c r="AS662" s="89" t="e">
        <f>IF(#REF!="zákl. přenesená",#REF!,0)</f>
        <v>#REF!</v>
      </c>
      <c r="AT662" s="89" t="e">
        <f>IF(#REF!="sníž. přenesená",#REF!,0)</f>
        <v>#REF!</v>
      </c>
      <c r="AU662" s="89" t="e">
        <f>IF(#REF!="nulová",#REF!,0)</f>
        <v>#REF!</v>
      </c>
      <c r="AV662" s="3" t="s">
        <v>5</v>
      </c>
      <c r="AW662" s="89" t="e">
        <f>ROUND(#REF!*H662,2)</f>
        <v>#REF!</v>
      </c>
      <c r="AX662" s="3" t="s">
        <v>72</v>
      </c>
      <c r="AY662" s="88" t="s">
        <v>1038</v>
      </c>
    </row>
    <row r="663" spans="1:51" s="11" customFormat="1" ht="96" x14ac:dyDescent="0.2">
      <c r="A663" s="12"/>
      <c r="B663" s="118"/>
      <c r="C663" s="86"/>
      <c r="D663" s="132" t="s">
        <v>74</v>
      </c>
      <c r="E663" s="86"/>
      <c r="F663" s="133" t="s">
        <v>1025</v>
      </c>
      <c r="G663" s="86"/>
      <c r="H663" s="120"/>
      <c r="I663" s="12"/>
      <c r="J663" s="12"/>
      <c r="K663" s="12"/>
      <c r="L663" s="12"/>
      <c r="M663" s="12"/>
      <c r="N663" s="12"/>
      <c r="O663" s="12"/>
      <c r="P663" s="12"/>
      <c r="Q663" s="12"/>
      <c r="AF663" s="3" t="s">
        <v>74</v>
      </c>
      <c r="AG663" s="3" t="s">
        <v>41</v>
      </c>
    </row>
    <row r="664" spans="1:51" s="11" customFormat="1" ht="19.2" x14ac:dyDescent="0.2">
      <c r="A664" s="12"/>
      <c r="B664" s="118"/>
      <c r="C664" s="86"/>
      <c r="D664" s="132" t="s">
        <v>76</v>
      </c>
      <c r="E664" s="86"/>
      <c r="F664" s="133" t="s">
        <v>1039</v>
      </c>
      <c r="G664" s="86"/>
      <c r="H664" s="120"/>
      <c r="I664" s="12"/>
      <c r="J664" s="12"/>
      <c r="K664" s="12"/>
      <c r="L664" s="12"/>
      <c r="M664" s="12"/>
      <c r="N664" s="12"/>
      <c r="O664" s="12"/>
      <c r="P664" s="12"/>
      <c r="Q664" s="12"/>
      <c r="AF664" s="3" t="s">
        <v>76</v>
      </c>
      <c r="AG664" s="3" t="s">
        <v>41</v>
      </c>
    </row>
    <row r="665" spans="1:51" s="11" customFormat="1" ht="145.5" customHeight="1" x14ac:dyDescent="0.2">
      <c r="A665" s="12"/>
      <c r="B665" s="118"/>
      <c r="C665" s="79" t="s">
        <v>1040</v>
      </c>
      <c r="D665" s="79" t="s">
        <v>68</v>
      </c>
      <c r="E665" s="80" t="s">
        <v>1041</v>
      </c>
      <c r="F665" s="92" t="s">
        <v>1042</v>
      </c>
      <c r="G665" s="82" t="s">
        <v>122</v>
      </c>
      <c r="H665" s="131">
        <v>5</v>
      </c>
      <c r="I665" s="12"/>
      <c r="J665" s="12"/>
      <c r="K665" s="12"/>
      <c r="L665" s="12"/>
      <c r="M665" s="12"/>
      <c r="N665" s="12"/>
      <c r="O665" s="12"/>
      <c r="P665" s="12"/>
      <c r="Q665" s="12"/>
      <c r="AD665" s="88" t="s">
        <v>72</v>
      </c>
      <c r="AF665" s="88" t="s">
        <v>68</v>
      </c>
      <c r="AG665" s="88" t="s">
        <v>41</v>
      </c>
      <c r="AK665" s="3" t="s">
        <v>65</v>
      </c>
      <c r="AQ665" s="89" t="e">
        <f>IF(#REF!="základní",#REF!,0)</f>
        <v>#REF!</v>
      </c>
      <c r="AR665" s="89" t="e">
        <f>IF(#REF!="snížená",#REF!,0)</f>
        <v>#REF!</v>
      </c>
      <c r="AS665" s="89" t="e">
        <f>IF(#REF!="zákl. přenesená",#REF!,0)</f>
        <v>#REF!</v>
      </c>
      <c r="AT665" s="89" t="e">
        <f>IF(#REF!="sníž. přenesená",#REF!,0)</f>
        <v>#REF!</v>
      </c>
      <c r="AU665" s="89" t="e">
        <f>IF(#REF!="nulová",#REF!,0)</f>
        <v>#REF!</v>
      </c>
      <c r="AV665" s="3" t="s">
        <v>5</v>
      </c>
      <c r="AW665" s="89" t="e">
        <f>ROUND(#REF!*H665,2)</f>
        <v>#REF!</v>
      </c>
      <c r="AX665" s="3" t="s">
        <v>72</v>
      </c>
      <c r="AY665" s="88" t="s">
        <v>1043</v>
      </c>
    </row>
    <row r="666" spans="1:51" s="11" customFormat="1" ht="96" x14ac:dyDescent="0.2">
      <c r="A666" s="12"/>
      <c r="B666" s="118"/>
      <c r="C666" s="86"/>
      <c r="D666" s="132" t="s">
        <v>74</v>
      </c>
      <c r="E666" s="86"/>
      <c r="F666" s="133" t="s">
        <v>1025</v>
      </c>
      <c r="G666" s="86"/>
      <c r="H666" s="120"/>
      <c r="I666" s="12"/>
      <c r="J666" s="12"/>
      <c r="K666" s="12"/>
      <c r="L666" s="12"/>
      <c r="M666" s="12"/>
      <c r="N666" s="12"/>
      <c r="O666" s="12"/>
      <c r="P666" s="12"/>
      <c r="Q666" s="12"/>
      <c r="AF666" s="3" t="s">
        <v>74</v>
      </c>
      <c r="AG666" s="3" t="s">
        <v>41</v>
      </c>
    </row>
    <row r="667" spans="1:51" s="11" customFormat="1" ht="145.5" customHeight="1" x14ac:dyDescent="0.2">
      <c r="A667" s="12"/>
      <c r="B667" s="118"/>
      <c r="C667" s="79" t="s">
        <v>1044</v>
      </c>
      <c r="D667" s="79" t="s">
        <v>68</v>
      </c>
      <c r="E667" s="80" t="s">
        <v>1045</v>
      </c>
      <c r="F667" s="92" t="s">
        <v>1046</v>
      </c>
      <c r="G667" s="82" t="s">
        <v>122</v>
      </c>
      <c r="H667" s="131">
        <v>5</v>
      </c>
      <c r="I667" s="12"/>
      <c r="J667" s="12"/>
      <c r="K667" s="12"/>
      <c r="L667" s="12"/>
      <c r="M667" s="12"/>
      <c r="N667" s="12"/>
      <c r="O667" s="12"/>
      <c r="P667" s="12"/>
      <c r="Q667" s="12"/>
      <c r="AD667" s="88" t="s">
        <v>72</v>
      </c>
      <c r="AF667" s="88" t="s">
        <v>68</v>
      </c>
      <c r="AG667" s="88" t="s">
        <v>41</v>
      </c>
      <c r="AK667" s="3" t="s">
        <v>65</v>
      </c>
      <c r="AQ667" s="89" t="e">
        <f>IF(#REF!="základní",#REF!,0)</f>
        <v>#REF!</v>
      </c>
      <c r="AR667" s="89" t="e">
        <f>IF(#REF!="snížená",#REF!,0)</f>
        <v>#REF!</v>
      </c>
      <c r="AS667" s="89" t="e">
        <f>IF(#REF!="zákl. přenesená",#REF!,0)</f>
        <v>#REF!</v>
      </c>
      <c r="AT667" s="89" t="e">
        <f>IF(#REF!="sníž. přenesená",#REF!,0)</f>
        <v>#REF!</v>
      </c>
      <c r="AU667" s="89" t="e">
        <f>IF(#REF!="nulová",#REF!,0)</f>
        <v>#REF!</v>
      </c>
      <c r="AV667" s="3" t="s">
        <v>5</v>
      </c>
      <c r="AW667" s="89" t="e">
        <f>ROUND(#REF!*H667,2)</f>
        <v>#REF!</v>
      </c>
      <c r="AX667" s="3" t="s">
        <v>72</v>
      </c>
      <c r="AY667" s="88" t="s">
        <v>1047</v>
      </c>
    </row>
    <row r="668" spans="1:51" s="11" customFormat="1" ht="96" x14ac:dyDescent="0.2">
      <c r="A668" s="12"/>
      <c r="B668" s="118"/>
      <c r="C668" s="86"/>
      <c r="D668" s="132" t="s">
        <v>74</v>
      </c>
      <c r="E668" s="86"/>
      <c r="F668" s="133" t="s">
        <v>1025</v>
      </c>
      <c r="G668" s="86"/>
      <c r="H668" s="120"/>
      <c r="I668" s="12"/>
      <c r="J668" s="12"/>
      <c r="K668" s="12"/>
      <c r="L668" s="12"/>
      <c r="M668" s="12"/>
      <c r="N668" s="12"/>
      <c r="O668" s="12"/>
      <c r="P668" s="12"/>
      <c r="Q668" s="12"/>
      <c r="AF668" s="3" t="s">
        <v>74</v>
      </c>
      <c r="AG668" s="3" t="s">
        <v>41</v>
      </c>
    </row>
    <row r="669" spans="1:51" s="11" customFormat="1" ht="142.19999999999999" customHeight="1" x14ac:dyDescent="0.2">
      <c r="A669" s="12"/>
      <c r="B669" s="118"/>
      <c r="C669" s="79" t="s">
        <v>1048</v>
      </c>
      <c r="D669" s="79" t="s">
        <v>68</v>
      </c>
      <c r="E669" s="80" t="s">
        <v>1049</v>
      </c>
      <c r="F669" s="92" t="s">
        <v>1050</v>
      </c>
      <c r="G669" s="82" t="s">
        <v>122</v>
      </c>
      <c r="H669" s="131">
        <v>5</v>
      </c>
      <c r="I669" s="12"/>
      <c r="J669" s="12"/>
      <c r="K669" s="12"/>
      <c r="L669" s="12"/>
      <c r="M669" s="12"/>
      <c r="N669" s="12"/>
      <c r="O669" s="12"/>
      <c r="P669" s="12"/>
      <c r="Q669" s="12"/>
      <c r="AD669" s="88" t="s">
        <v>72</v>
      </c>
      <c r="AF669" s="88" t="s">
        <v>68</v>
      </c>
      <c r="AG669" s="88" t="s">
        <v>41</v>
      </c>
      <c r="AK669" s="3" t="s">
        <v>65</v>
      </c>
      <c r="AQ669" s="89" t="e">
        <f>IF(#REF!="základní",#REF!,0)</f>
        <v>#REF!</v>
      </c>
      <c r="AR669" s="89" t="e">
        <f>IF(#REF!="snížená",#REF!,0)</f>
        <v>#REF!</v>
      </c>
      <c r="AS669" s="89" t="e">
        <f>IF(#REF!="zákl. přenesená",#REF!,0)</f>
        <v>#REF!</v>
      </c>
      <c r="AT669" s="89" t="e">
        <f>IF(#REF!="sníž. přenesená",#REF!,0)</f>
        <v>#REF!</v>
      </c>
      <c r="AU669" s="89" t="e">
        <f>IF(#REF!="nulová",#REF!,0)</f>
        <v>#REF!</v>
      </c>
      <c r="AV669" s="3" t="s">
        <v>5</v>
      </c>
      <c r="AW669" s="89" t="e">
        <f>ROUND(#REF!*H669,2)</f>
        <v>#REF!</v>
      </c>
      <c r="AX669" s="3" t="s">
        <v>72</v>
      </c>
      <c r="AY669" s="88" t="s">
        <v>1051</v>
      </c>
    </row>
    <row r="670" spans="1:51" s="11" customFormat="1" ht="86.4" x14ac:dyDescent="0.2">
      <c r="A670" s="12"/>
      <c r="B670" s="118"/>
      <c r="C670" s="86"/>
      <c r="D670" s="132" t="s">
        <v>74</v>
      </c>
      <c r="E670" s="86"/>
      <c r="F670" s="133" t="s">
        <v>1052</v>
      </c>
      <c r="G670" s="86"/>
      <c r="H670" s="120"/>
      <c r="I670" s="12"/>
      <c r="J670" s="12"/>
      <c r="K670" s="12"/>
      <c r="L670" s="12"/>
      <c r="M670" s="12"/>
      <c r="N670" s="12"/>
      <c r="O670" s="12"/>
      <c r="P670" s="12"/>
      <c r="Q670" s="12"/>
      <c r="AF670" s="3" t="s">
        <v>74</v>
      </c>
      <c r="AG670" s="3" t="s">
        <v>41</v>
      </c>
    </row>
    <row r="671" spans="1:51" s="11" customFormat="1" ht="142.19999999999999" customHeight="1" x14ac:dyDescent="0.2">
      <c r="A671" s="12"/>
      <c r="B671" s="118"/>
      <c r="C671" s="79" t="s">
        <v>1053</v>
      </c>
      <c r="D671" s="79" t="s">
        <v>68</v>
      </c>
      <c r="E671" s="80" t="s">
        <v>1054</v>
      </c>
      <c r="F671" s="92" t="s">
        <v>1055</v>
      </c>
      <c r="G671" s="82" t="s">
        <v>122</v>
      </c>
      <c r="H671" s="131">
        <v>5</v>
      </c>
      <c r="I671" s="12"/>
      <c r="J671" s="12"/>
      <c r="K671" s="12"/>
      <c r="L671" s="12"/>
      <c r="M671" s="12"/>
      <c r="N671" s="12"/>
      <c r="O671" s="12"/>
      <c r="P671" s="12"/>
      <c r="Q671" s="12"/>
      <c r="AD671" s="88" t="s">
        <v>72</v>
      </c>
      <c r="AF671" s="88" t="s">
        <v>68</v>
      </c>
      <c r="AG671" s="88" t="s">
        <v>41</v>
      </c>
      <c r="AK671" s="3" t="s">
        <v>65</v>
      </c>
      <c r="AQ671" s="89" t="e">
        <f>IF(#REF!="základní",#REF!,0)</f>
        <v>#REF!</v>
      </c>
      <c r="AR671" s="89" t="e">
        <f>IF(#REF!="snížená",#REF!,0)</f>
        <v>#REF!</v>
      </c>
      <c r="AS671" s="89" t="e">
        <f>IF(#REF!="zákl. přenesená",#REF!,0)</f>
        <v>#REF!</v>
      </c>
      <c r="AT671" s="89" t="e">
        <f>IF(#REF!="sníž. přenesená",#REF!,0)</f>
        <v>#REF!</v>
      </c>
      <c r="AU671" s="89" t="e">
        <f>IF(#REF!="nulová",#REF!,0)</f>
        <v>#REF!</v>
      </c>
      <c r="AV671" s="3" t="s">
        <v>5</v>
      </c>
      <c r="AW671" s="89" t="e">
        <f>ROUND(#REF!*H671,2)</f>
        <v>#REF!</v>
      </c>
      <c r="AX671" s="3" t="s">
        <v>72</v>
      </c>
      <c r="AY671" s="88" t="s">
        <v>1056</v>
      </c>
    </row>
    <row r="672" spans="1:51" s="11" customFormat="1" ht="86.4" x14ac:dyDescent="0.2">
      <c r="A672" s="12"/>
      <c r="B672" s="118"/>
      <c r="C672" s="86"/>
      <c r="D672" s="132" t="s">
        <v>74</v>
      </c>
      <c r="E672" s="86"/>
      <c r="F672" s="133" t="s">
        <v>1052</v>
      </c>
      <c r="G672" s="86"/>
      <c r="H672" s="120"/>
      <c r="I672" s="12"/>
      <c r="J672" s="12"/>
      <c r="K672" s="12"/>
      <c r="L672" s="12"/>
      <c r="M672" s="12"/>
      <c r="N672" s="12"/>
      <c r="O672" s="12"/>
      <c r="P672" s="12"/>
      <c r="Q672" s="12"/>
      <c r="AF672" s="3" t="s">
        <v>74</v>
      </c>
      <c r="AG672" s="3" t="s">
        <v>41</v>
      </c>
    </row>
    <row r="673" spans="1:51" s="11" customFormat="1" ht="167.1" customHeight="1" x14ac:dyDescent="0.2">
      <c r="A673" s="12"/>
      <c r="B673" s="118"/>
      <c r="C673" s="79" t="s">
        <v>1057</v>
      </c>
      <c r="D673" s="79" t="s">
        <v>68</v>
      </c>
      <c r="E673" s="80" t="s">
        <v>1058</v>
      </c>
      <c r="F673" s="92" t="s">
        <v>1059</v>
      </c>
      <c r="G673" s="82" t="s">
        <v>122</v>
      </c>
      <c r="H673" s="131">
        <v>10</v>
      </c>
      <c r="I673" s="12"/>
      <c r="J673" s="12"/>
      <c r="K673" s="12"/>
      <c r="L673" s="12"/>
      <c r="M673" s="12"/>
      <c r="N673" s="12"/>
      <c r="O673" s="12"/>
      <c r="P673" s="12"/>
      <c r="Q673" s="12"/>
      <c r="AD673" s="88" t="s">
        <v>72</v>
      </c>
      <c r="AF673" s="88" t="s">
        <v>68</v>
      </c>
      <c r="AG673" s="88" t="s">
        <v>41</v>
      </c>
      <c r="AK673" s="3" t="s">
        <v>65</v>
      </c>
      <c r="AQ673" s="89" t="e">
        <f>IF(#REF!="základní",#REF!,0)</f>
        <v>#REF!</v>
      </c>
      <c r="AR673" s="89" t="e">
        <f>IF(#REF!="snížená",#REF!,0)</f>
        <v>#REF!</v>
      </c>
      <c r="AS673" s="89" t="e">
        <f>IF(#REF!="zákl. přenesená",#REF!,0)</f>
        <v>#REF!</v>
      </c>
      <c r="AT673" s="89" t="e">
        <f>IF(#REF!="sníž. přenesená",#REF!,0)</f>
        <v>#REF!</v>
      </c>
      <c r="AU673" s="89" t="e">
        <f>IF(#REF!="nulová",#REF!,0)</f>
        <v>#REF!</v>
      </c>
      <c r="AV673" s="3" t="s">
        <v>5</v>
      </c>
      <c r="AW673" s="89" t="e">
        <f>ROUND(#REF!*H673,2)</f>
        <v>#REF!</v>
      </c>
      <c r="AX673" s="3" t="s">
        <v>72</v>
      </c>
      <c r="AY673" s="88" t="s">
        <v>1060</v>
      </c>
    </row>
    <row r="674" spans="1:51" s="11" customFormat="1" ht="105.6" x14ac:dyDescent="0.2">
      <c r="A674" s="12"/>
      <c r="B674" s="118"/>
      <c r="C674" s="86"/>
      <c r="D674" s="132" t="s">
        <v>74</v>
      </c>
      <c r="E674" s="86"/>
      <c r="F674" s="133" t="s">
        <v>1061</v>
      </c>
      <c r="G674" s="86"/>
      <c r="H674" s="120"/>
      <c r="I674" s="12"/>
      <c r="J674" s="12"/>
      <c r="K674" s="12"/>
      <c r="L674" s="12"/>
      <c r="M674" s="12"/>
      <c r="N674" s="12"/>
      <c r="O674" s="12"/>
      <c r="P674" s="12"/>
      <c r="Q674" s="12"/>
      <c r="AF674" s="3" t="s">
        <v>74</v>
      </c>
      <c r="AG674" s="3" t="s">
        <v>41</v>
      </c>
    </row>
    <row r="675" spans="1:51" s="11" customFormat="1" ht="19.2" x14ac:dyDescent="0.2">
      <c r="A675" s="12"/>
      <c r="B675" s="118"/>
      <c r="C675" s="86"/>
      <c r="D675" s="132" t="s">
        <v>76</v>
      </c>
      <c r="E675" s="86"/>
      <c r="F675" s="133" t="s">
        <v>1062</v>
      </c>
      <c r="G675" s="86"/>
      <c r="H675" s="120"/>
      <c r="I675" s="12"/>
      <c r="J675" s="12"/>
      <c r="K675" s="12"/>
      <c r="L675" s="12"/>
      <c r="M675" s="12"/>
      <c r="N675" s="12"/>
      <c r="O675" s="12"/>
      <c r="P675" s="12"/>
      <c r="Q675" s="12"/>
      <c r="AF675" s="3" t="s">
        <v>76</v>
      </c>
      <c r="AG675" s="3" t="s">
        <v>41</v>
      </c>
    </row>
    <row r="676" spans="1:51" s="11" customFormat="1" ht="167.1" customHeight="1" x14ac:dyDescent="0.2">
      <c r="A676" s="12"/>
      <c r="B676" s="118"/>
      <c r="C676" s="79" t="s">
        <v>1063</v>
      </c>
      <c r="D676" s="79" t="s">
        <v>68</v>
      </c>
      <c r="E676" s="80" t="s">
        <v>1064</v>
      </c>
      <c r="F676" s="92" t="s">
        <v>1065</v>
      </c>
      <c r="G676" s="82" t="s">
        <v>122</v>
      </c>
      <c r="H676" s="131">
        <v>5</v>
      </c>
      <c r="I676" s="12"/>
      <c r="J676" s="12"/>
      <c r="K676" s="12"/>
      <c r="L676" s="12"/>
      <c r="M676" s="12"/>
      <c r="N676" s="12"/>
      <c r="O676" s="12"/>
      <c r="P676" s="12"/>
      <c r="Q676" s="12"/>
      <c r="AD676" s="88" t="s">
        <v>72</v>
      </c>
      <c r="AF676" s="88" t="s">
        <v>68</v>
      </c>
      <c r="AG676" s="88" t="s">
        <v>41</v>
      </c>
      <c r="AK676" s="3" t="s">
        <v>65</v>
      </c>
      <c r="AQ676" s="89" t="e">
        <f>IF(#REF!="základní",#REF!,0)</f>
        <v>#REF!</v>
      </c>
      <c r="AR676" s="89" t="e">
        <f>IF(#REF!="snížená",#REF!,0)</f>
        <v>#REF!</v>
      </c>
      <c r="AS676" s="89" t="e">
        <f>IF(#REF!="zákl. přenesená",#REF!,0)</f>
        <v>#REF!</v>
      </c>
      <c r="AT676" s="89" t="e">
        <f>IF(#REF!="sníž. přenesená",#REF!,0)</f>
        <v>#REF!</v>
      </c>
      <c r="AU676" s="89" t="e">
        <f>IF(#REF!="nulová",#REF!,0)</f>
        <v>#REF!</v>
      </c>
      <c r="AV676" s="3" t="s">
        <v>5</v>
      </c>
      <c r="AW676" s="89" t="e">
        <f>ROUND(#REF!*H676,2)</f>
        <v>#REF!</v>
      </c>
      <c r="AX676" s="3" t="s">
        <v>72</v>
      </c>
      <c r="AY676" s="88" t="s">
        <v>1066</v>
      </c>
    </row>
    <row r="677" spans="1:51" s="11" customFormat="1" ht="105.6" x14ac:dyDescent="0.2">
      <c r="A677" s="12"/>
      <c r="B677" s="118"/>
      <c r="C677" s="86"/>
      <c r="D677" s="132" t="s">
        <v>74</v>
      </c>
      <c r="E677" s="86"/>
      <c r="F677" s="133" t="s">
        <v>1061</v>
      </c>
      <c r="G677" s="86"/>
      <c r="H677" s="120"/>
      <c r="I677" s="12"/>
      <c r="J677" s="12"/>
      <c r="K677" s="12"/>
      <c r="L677" s="12"/>
      <c r="M677" s="12"/>
      <c r="N677" s="12"/>
      <c r="O677" s="12"/>
      <c r="P677" s="12"/>
      <c r="Q677" s="12"/>
      <c r="AF677" s="3" t="s">
        <v>74</v>
      </c>
      <c r="AG677" s="3" t="s">
        <v>41</v>
      </c>
    </row>
    <row r="678" spans="1:51" s="11" customFormat="1" ht="19.2" x14ac:dyDescent="0.2">
      <c r="A678" s="12"/>
      <c r="B678" s="118"/>
      <c r="C678" s="86"/>
      <c r="D678" s="132" t="s">
        <v>76</v>
      </c>
      <c r="E678" s="86"/>
      <c r="F678" s="133" t="s">
        <v>1062</v>
      </c>
      <c r="G678" s="86"/>
      <c r="H678" s="120"/>
      <c r="I678" s="12"/>
      <c r="J678" s="12"/>
      <c r="K678" s="12"/>
      <c r="L678" s="12"/>
      <c r="M678" s="12"/>
      <c r="N678" s="12"/>
      <c r="O678" s="12"/>
      <c r="P678" s="12"/>
      <c r="Q678" s="12"/>
      <c r="AF678" s="3" t="s">
        <v>76</v>
      </c>
      <c r="AG678" s="3" t="s">
        <v>41</v>
      </c>
    </row>
    <row r="679" spans="1:51" s="11" customFormat="1" ht="167.1" customHeight="1" x14ac:dyDescent="0.2">
      <c r="A679" s="12"/>
      <c r="B679" s="118"/>
      <c r="C679" s="79" t="s">
        <v>1067</v>
      </c>
      <c r="D679" s="79" t="s">
        <v>68</v>
      </c>
      <c r="E679" s="80" t="s">
        <v>1068</v>
      </c>
      <c r="F679" s="92" t="s">
        <v>1069</v>
      </c>
      <c r="G679" s="82" t="s">
        <v>122</v>
      </c>
      <c r="H679" s="131">
        <v>20</v>
      </c>
      <c r="I679" s="12"/>
      <c r="J679" s="12"/>
      <c r="K679" s="12"/>
      <c r="L679" s="12"/>
      <c r="M679" s="12"/>
      <c r="N679" s="12"/>
      <c r="O679" s="12"/>
      <c r="P679" s="12"/>
      <c r="Q679" s="12"/>
      <c r="AD679" s="88" t="s">
        <v>72</v>
      </c>
      <c r="AF679" s="88" t="s">
        <v>68</v>
      </c>
      <c r="AG679" s="88" t="s">
        <v>41</v>
      </c>
      <c r="AK679" s="3" t="s">
        <v>65</v>
      </c>
      <c r="AQ679" s="89" t="e">
        <f>IF(#REF!="základní",#REF!,0)</f>
        <v>#REF!</v>
      </c>
      <c r="AR679" s="89" t="e">
        <f>IF(#REF!="snížená",#REF!,0)</f>
        <v>#REF!</v>
      </c>
      <c r="AS679" s="89" t="e">
        <f>IF(#REF!="zákl. přenesená",#REF!,0)</f>
        <v>#REF!</v>
      </c>
      <c r="AT679" s="89" t="e">
        <f>IF(#REF!="sníž. přenesená",#REF!,0)</f>
        <v>#REF!</v>
      </c>
      <c r="AU679" s="89" t="e">
        <f>IF(#REF!="nulová",#REF!,0)</f>
        <v>#REF!</v>
      </c>
      <c r="AV679" s="3" t="s">
        <v>5</v>
      </c>
      <c r="AW679" s="89" t="e">
        <f>ROUND(#REF!*H679,2)</f>
        <v>#REF!</v>
      </c>
      <c r="AX679" s="3" t="s">
        <v>72</v>
      </c>
      <c r="AY679" s="88" t="s">
        <v>1070</v>
      </c>
    </row>
    <row r="680" spans="1:51" s="11" customFormat="1" ht="105.6" x14ac:dyDescent="0.2">
      <c r="A680" s="12"/>
      <c r="B680" s="118"/>
      <c r="C680" s="86"/>
      <c r="D680" s="132" t="s">
        <v>74</v>
      </c>
      <c r="E680" s="86"/>
      <c r="F680" s="133" t="s">
        <v>1061</v>
      </c>
      <c r="G680" s="86"/>
      <c r="H680" s="120"/>
      <c r="I680" s="12"/>
      <c r="J680" s="12"/>
      <c r="K680" s="12"/>
      <c r="L680" s="12"/>
      <c r="M680" s="12"/>
      <c r="N680" s="12"/>
      <c r="O680" s="12"/>
      <c r="P680" s="12"/>
      <c r="Q680" s="12"/>
      <c r="AF680" s="3" t="s">
        <v>74</v>
      </c>
      <c r="AG680" s="3" t="s">
        <v>41</v>
      </c>
    </row>
    <row r="681" spans="1:51" s="11" customFormat="1" ht="19.2" x14ac:dyDescent="0.2">
      <c r="A681" s="12"/>
      <c r="B681" s="118"/>
      <c r="C681" s="86"/>
      <c r="D681" s="132" t="s">
        <v>76</v>
      </c>
      <c r="E681" s="86"/>
      <c r="F681" s="133" t="s">
        <v>1062</v>
      </c>
      <c r="G681" s="86"/>
      <c r="H681" s="120"/>
      <c r="I681" s="12"/>
      <c r="J681" s="12"/>
      <c r="K681" s="12"/>
      <c r="L681" s="12"/>
      <c r="M681" s="12"/>
      <c r="N681" s="12"/>
      <c r="O681" s="12"/>
      <c r="P681" s="12"/>
      <c r="Q681" s="12"/>
      <c r="AF681" s="3" t="s">
        <v>76</v>
      </c>
      <c r="AG681" s="3" t="s">
        <v>41</v>
      </c>
    </row>
    <row r="682" spans="1:51" s="11" customFormat="1" ht="167.1" customHeight="1" x14ac:dyDescent="0.2">
      <c r="A682" s="12"/>
      <c r="B682" s="118"/>
      <c r="C682" s="79" t="s">
        <v>1071</v>
      </c>
      <c r="D682" s="79" t="s">
        <v>68</v>
      </c>
      <c r="E682" s="80" t="s">
        <v>1072</v>
      </c>
      <c r="F682" s="92" t="s">
        <v>1073</v>
      </c>
      <c r="G682" s="82" t="s">
        <v>122</v>
      </c>
      <c r="H682" s="131">
        <v>15</v>
      </c>
      <c r="I682" s="12"/>
      <c r="J682" s="12"/>
      <c r="K682" s="12"/>
      <c r="L682" s="12"/>
      <c r="M682" s="12"/>
      <c r="N682" s="12"/>
      <c r="O682" s="12"/>
      <c r="P682" s="12"/>
      <c r="Q682" s="12"/>
      <c r="AD682" s="88" t="s">
        <v>72</v>
      </c>
      <c r="AF682" s="88" t="s">
        <v>68</v>
      </c>
      <c r="AG682" s="88" t="s">
        <v>41</v>
      </c>
      <c r="AK682" s="3" t="s">
        <v>65</v>
      </c>
      <c r="AQ682" s="89" t="e">
        <f>IF(#REF!="základní",#REF!,0)</f>
        <v>#REF!</v>
      </c>
      <c r="AR682" s="89" t="e">
        <f>IF(#REF!="snížená",#REF!,0)</f>
        <v>#REF!</v>
      </c>
      <c r="AS682" s="89" t="e">
        <f>IF(#REF!="zákl. přenesená",#REF!,0)</f>
        <v>#REF!</v>
      </c>
      <c r="AT682" s="89" t="e">
        <f>IF(#REF!="sníž. přenesená",#REF!,0)</f>
        <v>#REF!</v>
      </c>
      <c r="AU682" s="89" t="e">
        <f>IF(#REF!="nulová",#REF!,0)</f>
        <v>#REF!</v>
      </c>
      <c r="AV682" s="3" t="s">
        <v>5</v>
      </c>
      <c r="AW682" s="89" t="e">
        <f>ROUND(#REF!*H682,2)</f>
        <v>#REF!</v>
      </c>
      <c r="AX682" s="3" t="s">
        <v>72</v>
      </c>
      <c r="AY682" s="88" t="s">
        <v>1074</v>
      </c>
    </row>
    <row r="683" spans="1:51" s="11" customFormat="1" ht="105.6" x14ac:dyDescent="0.2">
      <c r="A683" s="12"/>
      <c r="B683" s="118"/>
      <c r="C683" s="86"/>
      <c r="D683" s="132" t="s">
        <v>74</v>
      </c>
      <c r="E683" s="86"/>
      <c r="F683" s="133" t="s">
        <v>1061</v>
      </c>
      <c r="G683" s="86"/>
      <c r="H683" s="120"/>
      <c r="I683" s="12"/>
      <c r="J683" s="12"/>
      <c r="K683" s="12"/>
      <c r="L683" s="12"/>
      <c r="M683" s="12"/>
      <c r="N683" s="12"/>
      <c r="O683" s="12"/>
      <c r="P683" s="12"/>
      <c r="Q683" s="12"/>
      <c r="AF683" s="3" t="s">
        <v>74</v>
      </c>
      <c r="AG683" s="3" t="s">
        <v>41</v>
      </c>
    </row>
    <row r="684" spans="1:51" s="11" customFormat="1" ht="19.2" x14ac:dyDescent="0.2">
      <c r="A684" s="12"/>
      <c r="B684" s="118"/>
      <c r="C684" s="86"/>
      <c r="D684" s="132" t="s">
        <v>76</v>
      </c>
      <c r="E684" s="86"/>
      <c r="F684" s="133" t="s">
        <v>1062</v>
      </c>
      <c r="G684" s="86"/>
      <c r="H684" s="120"/>
      <c r="I684" s="12"/>
      <c r="J684" s="12"/>
      <c r="K684" s="12"/>
      <c r="L684" s="12"/>
      <c r="M684" s="12"/>
      <c r="N684" s="12"/>
      <c r="O684" s="12"/>
      <c r="P684" s="12"/>
      <c r="Q684" s="12"/>
      <c r="AF684" s="3" t="s">
        <v>76</v>
      </c>
      <c r="AG684" s="3" t="s">
        <v>41</v>
      </c>
    </row>
    <row r="685" spans="1:51" s="11" customFormat="1" ht="167.1" customHeight="1" x14ac:dyDescent="0.2">
      <c r="A685" s="12"/>
      <c r="B685" s="118"/>
      <c r="C685" s="79" t="s">
        <v>1075</v>
      </c>
      <c r="D685" s="79" t="s">
        <v>68</v>
      </c>
      <c r="E685" s="80" t="s">
        <v>1076</v>
      </c>
      <c r="F685" s="92" t="s">
        <v>1077</v>
      </c>
      <c r="G685" s="82" t="s">
        <v>122</v>
      </c>
      <c r="H685" s="131">
        <v>10</v>
      </c>
      <c r="I685" s="12"/>
      <c r="J685" s="12"/>
      <c r="K685" s="12"/>
      <c r="L685" s="12"/>
      <c r="M685" s="12"/>
      <c r="N685" s="12"/>
      <c r="O685" s="12"/>
      <c r="P685" s="12"/>
      <c r="Q685" s="12"/>
      <c r="AD685" s="88" t="s">
        <v>72</v>
      </c>
      <c r="AF685" s="88" t="s">
        <v>68</v>
      </c>
      <c r="AG685" s="88" t="s">
        <v>41</v>
      </c>
      <c r="AK685" s="3" t="s">
        <v>65</v>
      </c>
      <c r="AQ685" s="89" t="e">
        <f>IF(#REF!="základní",#REF!,0)</f>
        <v>#REF!</v>
      </c>
      <c r="AR685" s="89" t="e">
        <f>IF(#REF!="snížená",#REF!,0)</f>
        <v>#REF!</v>
      </c>
      <c r="AS685" s="89" t="e">
        <f>IF(#REF!="zákl. přenesená",#REF!,0)</f>
        <v>#REF!</v>
      </c>
      <c r="AT685" s="89" t="e">
        <f>IF(#REF!="sníž. přenesená",#REF!,0)</f>
        <v>#REF!</v>
      </c>
      <c r="AU685" s="89" t="e">
        <f>IF(#REF!="nulová",#REF!,0)</f>
        <v>#REF!</v>
      </c>
      <c r="AV685" s="3" t="s">
        <v>5</v>
      </c>
      <c r="AW685" s="89" t="e">
        <f>ROUND(#REF!*H685,2)</f>
        <v>#REF!</v>
      </c>
      <c r="AX685" s="3" t="s">
        <v>72</v>
      </c>
      <c r="AY685" s="88" t="s">
        <v>1078</v>
      </c>
    </row>
    <row r="686" spans="1:51" s="11" customFormat="1" ht="105.6" x14ac:dyDescent="0.2">
      <c r="A686" s="12"/>
      <c r="B686" s="118"/>
      <c r="C686" s="86"/>
      <c r="D686" s="132" t="s">
        <v>74</v>
      </c>
      <c r="E686" s="86"/>
      <c r="F686" s="133" t="s">
        <v>1061</v>
      </c>
      <c r="G686" s="86"/>
      <c r="H686" s="120"/>
      <c r="I686" s="12"/>
      <c r="J686" s="12"/>
      <c r="K686" s="12"/>
      <c r="L686" s="12"/>
      <c r="M686" s="12"/>
      <c r="N686" s="12"/>
      <c r="O686" s="12"/>
      <c r="P686" s="12"/>
      <c r="Q686" s="12"/>
      <c r="AF686" s="3" t="s">
        <v>74</v>
      </c>
      <c r="AG686" s="3" t="s">
        <v>41</v>
      </c>
    </row>
    <row r="687" spans="1:51" s="11" customFormat="1" ht="19.2" x14ac:dyDescent="0.2">
      <c r="A687" s="12"/>
      <c r="B687" s="118"/>
      <c r="C687" s="86"/>
      <c r="D687" s="132" t="s">
        <v>76</v>
      </c>
      <c r="E687" s="86"/>
      <c r="F687" s="133" t="s">
        <v>1062</v>
      </c>
      <c r="G687" s="86"/>
      <c r="H687" s="120"/>
      <c r="I687" s="12"/>
      <c r="J687" s="12"/>
      <c r="K687" s="12"/>
      <c r="L687" s="12"/>
      <c r="M687" s="12"/>
      <c r="N687" s="12"/>
      <c r="O687" s="12"/>
      <c r="P687" s="12"/>
      <c r="Q687" s="12"/>
      <c r="AF687" s="3" t="s">
        <v>76</v>
      </c>
      <c r="AG687" s="3" t="s">
        <v>41</v>
      </c>
    </row>
    <row r="688" spans="1:51" s="11" customFormat="1" ht="90" customHeight="1" x14ac:dyDescent="0.2">
      <c r="A688" s="12"/>
      <c r="B688" s="118"/>
      <c r="C688" s="79" t="s">
        <v>1079</v>
      </c>
      <c r="D688" s="79" t="s">
        <v>68</v>
      </c>
      <c r="E688" s="80" t="s">
        <v>1080</v>
      </c>
      <c r="F688" s="92" t="s">
        <v>1081</v>
      </c>
      <c r="G688" s="82" t="s">
        <v>122</v>
      </c>
      <c r="H688" s="131">
        <v>10</v>
      </c>
      <c r="I688" s="12"/>
      <c r="J688" s="12"/>
      <c r="K688" s="12"/>
      <c r="L688" s="12"/>
      <c r="M688" s="12"/>
      <c r="N688" s="12"/>
      <c r="O688" s="12"/>
      <c r="P688" s="12"/>
      <c r="Q688" s="12"/>
      <c r="AD688" s="88" t="s">
        <v>72</v>
      </c>
      <c r="AF688" s="88" t="s">
        <v>68</v>
      </c>
      <c r="AG688" s="88" t="s">
        <v>41</v>
      </c>
      <c r="AK688" s="3" t="s">
        <v>65</v>
      </c>
      <c r="AQ688" s="89" t="e">
        <f>IF(#REF!="základní",#REF!,0)</f>
        <v>#REF!</v>
      </c>
      <c r="AR688" s="89" t="e">
        <f>IF(#REF!="snížená",#REF!,0)</f>
        <v>#REF!</v>
      </c>
      <c r="AS688" s="89" t="e">
        <f>IF(#REF!="zákl. přenesená",#REF!,0)</f>
        <v>#REF!</v>
      </c>
      <c r="AT688" s="89" t="e">
        <f>IF(#REF!="sníž. přenesená",#REF!,0)</f>
        <v>#REF!</v>
      </c>
      <c r="AU688" s="89" t="e">
        <f>IF(#REF!="nulová",#REF!,0)</f>
        <v>#REF!</v>
      </c>
      <c r="AV688" s="3" t="s">
        <v>5</v>
      </c>
      <c r="AW688" s="89" t="e">
        <f>ROUND(#REF!*H688,2)</f>
        <v>#REF!</v>
      </c>
      <c r="AX688" s="3" t="s">
        <v>72</v>
      </c>
      <c r="AY688" s="88" t="s">
        <v>1082</v>
      </c>
    </row>
    <row r="689" spans="1:51" s="11" customFormat="1" ht="57.6" x14ac:dyDescent="0.2">
      <c r="A689" s="12"/>
      <c r="B689" s="118"/>
      <c r="C689" s="86"/>
      <c r="D689" s="132" t="s">
        <v>74</v>
      </c>
      <c r="E689" s="86"/>
      <c r="F689" s="133" t="s">
        <v>1083</v>
      </c>
      <c r="G689" s="86"/>
      <c r="H689" s="120"/>
      <c r="I689" s="12"/>
      <c r="J689" s="12"/>
      <c r="K689" s="12"/>
      <c r="L689" s="12"/>
      <c r="M689" s="12"/>
      <c r="N689" s="12"/>
      <c r="O689" s="12"/>
      <c r="P689" s="12"/>
      <c r="Q689" s="12"/>
      <c r="AF689" s="3" t="s">
        <v>74</v>
      </c>
      <c r="AG689" s="3" t="s">
        <v>41</v>
      </c>
    </row>
    <row r="690" spans="1:51" s="11" customFormat="1" ht="90" customHeight="1" x14ac:dyDescent="0.2">
      <c r="A690" s="12"/>
      <c r="B690" s="118"/>
      <c r="C690" s="79" t="s">
        <v>1084</v>
      </c>
      <c r="D690" s="79" t="s">
        <v>68</v>
      </c>
      <c r="E690" s="80" t="s">
        <v>1085</v>
      </c>
      <c r="F690" s="92" t="s">
        <v>1086</v>
      </c>
      <c r="G690" s="82" t="s">
        <v>122</v>
      </c>
      <c r="H690" s="131">
        <v>20</v>
      </c>
      <c r="I690" s="12"/>
      <c r="J690" s="12"/>
      <c r="K690" s="12"/>
      <c r="L690" s="12"/>
      <c r="M690" s="12"/>
      <c r="N690" s="12"/>
      <c r="O690" s="12"/>
      <c r="P690" s="12"/>
      <c r="Q690" s="12"/>
      <c r="AD690" s="88" t="s">
        <v>72</v>
      </c>
      <c r="AF690" s="88" t="s">
        <v>68</v>
      </c>
      <c r="AG690" s="88" t="s">
        <v>41</v>
      </c>
      <c r="AK690" s="3" t="s">
        <v>65</v>
      </c>
      <c r="AQ690" s="89" t="e">
        <f>IF(#REF!="základní",#REF!,0)</f>
        <v>#REF!</v>
      </c>
      <c r="AR690" s="89" t="e">
        <f>IF(#REF!="snížená",#REF!,0)</f>
        <v>#REF!</v>
      </c>
      <c r="AS690" s="89" t="e">
        <f>IF(#REF!="zákl. přenesená",#REF!,0)</f>
        <v>#REF!</v>
      </c>
      <c r="AT690" s="89" t="e">
        <f>IF(#REF!="sníž. přenesená",#REF!,0)</f>
        <v>#REF!</v>
      </c>
      <c r="AU690" s="89" t="e">
        <f>IF(#REF!="nulová",#REF!,0)</f>
        <v>#REF!</v>
      </c>
      <c r="AV690" s="3" t="s">
        <v>5</v>
      </c>
      <c r="AW690" s="89" t="e">
        <f>ROUND(#REF!*H690,2)</f>
        <v>#REF!</v>
      </c>
      <c r="AX690" s="3" t="s">
        <v>72</v>
      </c>
      <c r="AY690" s="88" t="s">
        <v>1087</v>
      </c>
    </row>
    <row r="691" spans="1:51" s="11" customFormat="1" ht="57.6" x14ac:dyDescent="0.2">
      <c r="A691" s="12"/>
      <c r="B691" s="118"/>
      <c r="C691" s="86"/>
      <c r="D691" s="132" t="s">
        <v>74</v>
      </c>
      <c r="E691" s="86"/>
      <c r="F691" s="133" t="s">
        <v>1083</v>
      </c>
      <c r="G691" s="86"/>
      <c r="H691" s="120"/>
      <c r="I691" s="12"/>
      <c r="J691" s="12"/>
      <c r="K691" s="12"/>
      <c r="L691" s="12"/>
      <c r="M691" s="12"/>
      <c r="N691" s="12"/>
      <c r="O691" s="12"/>
      <c r="P691" s="12"/>
      <c r="Q691" s="12"/>
      <c r="AF691" s="3" t="s">
        <v>74</v>
      </c>
      <c r="AG691" s="3" t="s">
        <v>41</v>
      </c>
    </row>
    <row r="692" spans="1:51" s="11" customFormat="1" ht="90" customHeight="1" x14ac:dyDescent="0.2">
      <c r="A692" s="12"/>
      <c r="B692" s="118"/>
      <c r="C692" s="79" t="s">
        <v>1088</v>
      </c>
      <c r="D692" s="79" t="s">
        <v>68</v>
      </c>
      <c r="E692" s="80" t="s">
        <v>1089</v>
      </c>
      <c r="F692" s="92" t="s">
        <v>1090</v>
      </c>
      <c r="G692" s="82" t="s">
        <v>122</v>
      </c>
      <c r="H692" s="131">
        <v>10</v>
      </c>
      <c r="I692" s="12"/>
      <c r="J692" s="12"/>
      <c r="K692" s="12"/>
      <c r="L692" s="12"/>
      <c r="M692" s="12"/>
      <c r="N692" s="12"/>
      <c r="O692" s="12"/>
      <c r="P692" s="12"/>
      <c r="Q692" s="12"/>
      <c r="AD692" s="88" t="s">
        <v>72</v>
      </c>
      <c r="AF692" s="88" t="s">
        <v>68</v>
      </c>
      <c r="AG692" s="88" t="s">
        <v>41</v>
      </c>
      <c r="AK692" s="3" t="s">
        <v>65</v>
      </c>
      <c r="AQ692" s="89" t="e">
        <f>IF(#REF!="základní",#REF!,0)</f>
        <v>#REF!</v>
      </c>
      <c r="AR692" s="89" t="e">
        <f>IF(#REF!="snížená",#REF!,0)</f>
        <v>#REF!</v>
      </c>
      <c r="AS692" s="89" t="e">
        <f>IF(#REF!="zákl. přenesená",#REF!,0)</f>
        <v>#REF!</v>
      </c>
      <c r="AT692" s="89" t="e">
        <f>IF(#REF!="sníž. přenesená",#REF!,0)</f>
        <v>#REF!</v>
      </c>
      <c r="AU692" s="89" t="e">
        <f>IF(#REF!="nulová",#REF!,0)</f>
        <v>#REF!</v>
      </c>
      <c r="AV692" s="3" t="s">
        <v>5</v>
      </c>
      <c r="AW692" s="89" t="e">
        <f>ROUND(#REF!*H692,2)</f>
        <v>#REF!</v>
      </c>
      <c r="AX692" s="3" t="s">
        <v>72</v>
      </c>
      <c r="AY692" s="88" t="s">
        <v>1091</v>
      </c>
    </row>
    <row r="693" spans="1:51" s="11" customFormat="1" ht="57.6" x14ac:dyDescent="0.2">
      <c r="A693" s="12"/>
      <c r="B693" s="118"/>
      <c r="C693" s="86"/>
      <c r="D693" s="132" t="s">
        <v>74</v>
      </c>
      <c r="E693" s="86"/>
      <c r="F693" s="133" t="s">
        <v>1083</v>
      </c>
      <c r="G693" s="86"/>
      <c r="H693" s="120"/>
      <c r="I693" s="12"/>
      <c r="J693" s="12"/>
      <c r="K693" s="12"/>
      <c r="L693" s="12"/>
      <c r="M693" s="12"/>
      <c r="N693" s="12"/>
      <c r="O693" s="12"/>
      <c r="P693" s="12"/>
      <c r="Q693" s="12"/>
      <c r="AF693" s="3" t="s">
        <v>74</v>
      </c>
      <c r="AG693" s="3" t="s">
        <v>41</v>
      </c>
    </row>
    <row r="694" spans="1:51" s="11" customFormat="1" ht="90" customHeight="1" x14ac:dyDescent="0.2">
      <c r="A694" s="12"/>
      <c r="B694" s="118"/>
      <c r="C694" s="79" t="s">
        <v>1092</v>
      </c>
      <c r="D694" s="79" t="s">
        <v>68</v>
      </c>
      <c r="E694" s="80" t="s">
        <v>1093</v>
      </c>
      <c r="F694" s="92" t="s">
        <v>1094</v>
      </c>
      <c r="G694" s="82" t="s">
        <v>122</v>
      </c>
      <c r="H694" s="131">
        <v>10</v>
      </c>
      <c r="I694" s="12"/>
      <c r="J694" s="12"/>
      <c r="K694" s="12"/>
      <c r="L694" s="12"/>
      <c r="M694" s="12"/>
      <c r="N694" s="12"/>
      <c r="O694" s="12"/>
      <c r="P694" s="12"/>
      <c r="Q694" s="12"/>
      <c r="AD694" s="88" t="s">
        <v>72</v>
      </c>
      <c r="AF694" s="88" t="s">
        <v>68</v>
      </c>
      <c r="AG694" s="88" t="s">
        <v>41</v>
      </c>
      <c r="AK694" s="3" t="s">
        <v>65</v>
      </c>
      <c r="AQ694" s="89" t="e">
        <f>IF(#REF!="základní",#REF!,0)</f>
        <v>#REF!</v>
      </c>
      <c r="AR694" s="89" t="e">
        <f>IF(#REF!="snížená",#REF!,0)</f>
        <v>#REF!</v>
      </c>
      <c r="AS694" s="89" t="e">
        <f>IF(#REF!="zákl. přenesená",#REF!,0)</f>
        <v>#REF!</v>
      </c>
      <c r="AT694" s="89" t="e">
        <f>IF(#REF!="sníž. přenesená",#REF!,0)</f>
        <v>#REF!</v>
      </c>
      <c r="AU694" s="89" t="e">
        <f>IF(#REF!="nulová",#REF!,0)</f>
        <v>#REF!</v>
      </c>
      <c r="AV694" s="3" t="s">
        <v>5</v>
      </c>
      <c r="AW694" s="89" t="e">
        <f>ROUND(#REF!*H694,2)</f>
        <v>#REF!</v>
      </c>
      <c r="AX694" s="3" t="s">
        <v>72</v>
      </c>
      <c r="AY694" s="88" t="s">
        <v>1095</v>
      </c>
    </row>
    <row r="695" spans="1:51" s="11" customFormat="1" ht="57.6" x14ac:dyDescent="0.2">
      <c r="A695" s="12"/>
      <c r="B695" s="118"/>
      <c r="C695" s="86"/>
      <c r="D695" s="132" t="s">
        <v>74</v>
      </c>
      <c r="E695" s="86"/>
      <c r="F695" s="133" t="s">
        <v>1083</v>
      </c>
      <c r="G695" s="86"/>
      <c r="H695" s="120"/>
      <c r="I695" s="12"/>
      <c r="J695" s="12"/>
      <c r="K695" s="12"/>
      <c r="L695" s="12"/>
      <c r="M695" s="12"/>
      <c r="N695" s="12"/>
      <c r="O695" s="12"/>
      <c r="P695" s="12"/>
      <c r="Q695" s="12"/>
      <c r="AF695" s="3" t="s">
        <v>74</v>
      </c>
      <c r="AG695" s="3" t="s">
        <v>41</v>
      </c>
    </row>
    <row r="696" spans="1:51" s="11" customFormat="1" ht="66.75" customHeight="1" x14ac:dyDescent="0.2">
      <c r="A696" s="12"/>
      <c r="B696" s="118"/>
      <c r="C696" s="79" t="s">
        <v>1096</v>
      </c>
      <c r="D696" s="79" t="s">
        <v>68</v>
      </c>
      <c r="E696" s="80" t="s">
        <v>1097</v>
      </c>
      <c r="F696" s="92" t="s">
        <v>1098</v>
      </c>
      <c r="G696" s="82" t="s">
        <v>122</v>
      </c>
      <c r="H696" s="131">
        <v>1</v>
      </c>
      <c r="I696" s="12"/>
      <c r="J696" s="12"/>
      <c r="K696" s="12"/>
      <c r="L696" s="12"/>
      <c r="M696" s="12"/>
      <c r="N696" s="12"/>
      <c r="O696" s="12"/>
      <c r="P696" s="12"/>
      <c r="Q696" s="12"/>
      <c r="AD696" s="88" t="s">
        <v>72</v>
      </c>
      <c r="AF696" s="88" t="s">
        <v>68</v>
      </c>
      <c r="AG696" s="88" t="s">
        <v>41</v>
      </c>
      <c r="AK696" s="3" t="s">
        <v>65</v>
      </c>
      <c r="AQ696" s="89" t="e">
        <f>IF(#REF!="základní",#REF!,0)</f>
        <v>#REF!</v>
      </c>
      <c r="AR696" s="89" t="e">
        <f>IF(#REF!="snížená",#REF!,0)</f>
        <v>#REF!</v>
      </c>
      <c r="AS696" s="89" t="e">
        <f>IF(#REF!="zákl. přenesená",#REF!,0)</f>
        <v>#REF!</v>
      </c>
      <c r="AT696" s="89" t="e">
        <f>IF(#REF!="sníž. přenesená",#REF!,0)</f>
        <v>#REF!</v>
      </c>
      <c r="AU696" s="89" t="e">
        <f>IF(#REF!="nulová",#REF!,0)</f>
        <v>#REF!</v>
      </c>
      <c r="AV696" s="3" t="s">
        <v>5</v>
      </c>
      <c r="AW696" s="89" t="e">
        <f>ROUND(#REF!*H696,2)</f>
        <v>#REF!</v>
      </c>
      <c r="AX696" s="3" t="s">
        <v>72</v>
      </c>
      <c r="AY696" s="88" t="s">
        <v>1099</v>
      </c>
    </row>
    <row r="697" spans="1:51" s="11" customFormat="1" ht="38.4" x14ac:dyDescent="0.2">
      <c r="A697" s="12"/>
      <c r="B697" s="118"/>
      <c r="C697" s="86"/>
      <c r="D697" s="132" t="s">
        <v>74</v>
      </c>
      <c r="E697" s="86"/>
      <c r="F697" s="133" t="s">
        <v>1100</v>
      </c>
      <c r="G697" s="86"/>
      <c r="H697" s="120"/>
      <c r="I697" s="12"/>
      <c r="J697" s="12"/>
      <c r="K697" s="12"/>
      <c r="L697" s="12"/>
      <c r="M697" s="12"/>
      <c r="N697" s="12"/>
      <c r="O697" s="12"/>
      <c r="P697" s="12"/>
      <c r="Q697" s="12"/>
      <c r="AF697" s="3" t="s">
        <v>74</v>
      </c>
      <c r="AG697" s="3" t="s">
        <v>41</v>
      </c>
    </row>
    <row r="698" spans="1:51" s="11" customFormat="1" ht="66.75" customHeight="1" x14ac:dyDescent="0.2">
      <c r="A698" s="12"/>
      <c r="B698" s="118"/>
      <c r="C698" s="79" t="s">
        <v>1101</v>
      </c>
      <c r="D698" s="79" t="s">
        <v>68</v>
      </c>
      <c r="E698" s="80" t="s">
        <v>1102</v>
      </c>
      <c r="F698" s="92" t="s">
        <v>1103</v>
      </c>
      <c r="G698" s="82" t="s">
        <v>122</v>
      </c>
      <c r="H698" s="131">
        <v>1</v>
      </c>
      <c r="I698" s="12"/>
      <c r="J698" s="12"/>
      <c r="K698" s="12"/>
      <c r="L698" s="12"/>
      <c r="M698" s="12"/>
      <c r="N698" s="12"/>
      <c r="O698" s="12"/>
      <c r="P698" s="12"/>
      <c r="Q698" s="12"/>
      <c r="AD698" s="88" t="s">
        <v>72</v>
      </c>
      <c r="AF698" s="88" t="s">
        <v>68</v>
      </c>
      <c r="AG698" s="88" t="s">
        <v>41</v>
      </c>
      <c r="AK698" s="3" t="s">
        <v>65</v>
      </c>
      <c r="AQ698" s="89" t="e">
        <f>IF(#REF!="základní",#REF!,0)</f>
        <v>#REF!</v>
      </c>
      <c r="AR698" s="89" t="e">
        <f>IF(#REF!="snížená",#REF!,0)</f>
        <v>#REF!</v>
      </c>
      <c r="AS698" s="89" t="e">
        <f>IF(#REF!="zákl. přenesená",#REF!,0)</f>
        <v>#REF!</v>
      </c>
      <c r="AT698" s="89" t="e">
        <f>IF(#REF!="sníž. přenesená",#REF!,0)</f>
        <v>#REF!</v>
      </c>
      <c r="AU698" s="89" t="e">
        <f>IF(#REF!="nulová",#REF!,0)</f>
        <v>#REF!</v>
      </c>
      <c r="AV698" s="3" t="s">
        <v>5</v>
      </c>
      <c r="AW698" s="89" t="e">
        <f>ROUND(#REF!*H698,2)</f>
        <v>#REF!</v>
      </c>
      <c r="AX698" s="3" t="s">
        <v>72</v>
      </c>
      <c r="AY698" s="88" t="s">
        <v>1104</v>
      </c>
    </row>
    <row r="699" spans="1:51" s="11" customFormat="1" ht="38.4" x14ac:dyDescent="0.2">
      <c r="A699" s="12"/>
      <c r="B699" s="118"/>
      <c r="C699" s="86"/>
      <c r="D699" s="132" t="s">
        <v>74</v>
      </c>
      <c r="E699" s="86"/>
      <c r="F699" s="133" t="s">
        <v>1100</v>
      </c>
      <c r="G699" s="86"/>
      <c r="H699" s="120"/>
      <c r="I699" s="12"/>
      <c r="J699" s="12"/>
      <c r="K699" s="12"/>
      <c r="L699" s="12"/>
      <c r="M699" s="12"/>
      <c r="N699" s="12"/>
      <c r="O699" s="12"/>
      <c r="P699" s="12"/>
      <c r="Q699" s="12"/>
      <c r="AF699" s="3" t="s">
        <v>74</v>
      </c>
      <c r="AG699" s="3" t="s">
        <v>41</v>
      </c>
    </row>
    <row r="700" spans="1:51" s="11" customFormat="1" ht="66.75" customHeight="1" x14ac:dyDescent="0.2">
      <c r="A700" s="12"/>
      <c r="B700" s="118"/>
      <c r="C700" s="79" t="s">
        <v>1105</v>
      </c>
      <c r="D700" s="79" t="s">
        <v>68</v>
      </c>
      <c r="E700" s="80" t="s">
        <v>1106</v>
      </c>
      <c r="F700" s="92" t="s">
        <v>1107</v>
      </c>
      <c r="G700" s="82" t="s">
        <v>122</v>
      </c>
      <c r="H700" s="131">
        <v>3</v>
      </c>
      <c r="I700" s="12"/>
      <c r="J700" s="12"/>
      <c r="K700" s="12"/>
      <c r="L700" s="12"/>
      <c r="M700" s="12"/>
      <c r="N700" s="12"/>
      <c r="O700" s="12"/>
      <c r="P700" s="12"/>
      <c r="Q700" s="12"/>
      <c r="AD700" s="88" t="s">
        <v>72</v>
      </c>
      <c r="AF700" s="88" t="s">
        <v>68</v>
      </c>
      <c r="AG700" s="88" t="s">
        <v>41</v>
      </c>
      <c r="AK700" s="3" t="s">
        <v>65</v>
      </c>
      <c r="AQ700" s="89" t="e">
        <f>IF(#REF!="základní",#REF!,0)</f>
        <v>#REF!</v>
      </c>
      <c r="AR700" s="89" t="e">
        <f>IF(#REF!="snížená",#REF!,0)</f>
        <v>#REF!</v>
      </c>
      <c r="AS700" s="89" t="e">
        <f>IF(#REF!="zákl. přenesená",#REF!,0)</f>
        <v>#REF!</v>
      </c>
      <c r="AT700" s="89" t="e">
        <f>IF(#REF!="sníž. přenesená",#REF!,0)</f>
        <v>#REF!</v>
      </c>
      <c r="AU700" s="89" t="e">
        <f>IF(#REF!="nulová",#REF!,0)</f>
        <v>#REF!</v>
      </c>
      <c r="AV700" s="3" t="s">
        <v>5</v>
      </c>
      <c r="AW700" s="89" t="e">
        <f>ROUND(#REF!*H700,2)</f>
        <v>#REF!</v>
      </c>
      <c r="AX700" s="3" t="s">
        <v>72</v>
      </c>
      <c r="AY700" s="88" t="s">
        <v>1108</v>
      </c>
    </row>
    <row r="701" spans="1:51" s="11" customFormat="1" ht="38.4" x14ac:dyDescent="0.2">
      <c r="A701" s="12"/>
      <c r="B701" s="118"/>
      <c r="C701" s="86"/>
      <c r="D701" s="132" t="s">
        <v>74</v>
      </c>
      <c r="E701" s="86"/>
      <c r="F701" s="133" t="s">
        <v>1109</v>
      </c>
      <c r="G701" s="86"/>
      <c r="H701" s="120"/>
      <c r="I701" s="12"/>
      <c r="J701" s="12"/>
      <c r="K701" s="12"/>
      <c r="L701" s="12"/>
      <c r="M701" s="12"/>
      <c r="N701" s="12"/>
      <c r="O701" s="12"/>
      <c r="P701" s="12"/>
      <c r="Q701" s="12"/>
      <c r="AF701" s="3" t="s">
        <v>74</v>
      </c>
      <c r="AG701" s="3" t="s">
        <v>41</v>
      </c>
    </row>
    <row r="702" spans="1:51" s="11" customFormat="1" ht="19.2" x14ac:dyDescent="0.2">
      <c r="A702" s="12"/>
      <c r="B702" s="118"/>
      <c r="C702" s="86"/>
      <c r="D702" s="132" t="s">
        <v>76</v>
      </c>
      <c r="E702" s="86"/>
      <c r="F702" s="133" t="s">
        <v>1110</v>
      </c>
      <c r="G702" s="86"/>
      <c r="H702" s="120"/>
      <c r="I702" s="12"/>
      <c r="J702" s="12"/>
      <c r="K702" s="12"/>
      <c r="L702" s="12"/>
      <c r="M702" s="12"/>
      <c r="N702" s="12"/>
      <c r="O702" s="12"/>
      <c r="P702" s="12"/>
      <c r="Q702" s="12"/>
      <c r="AF702" s="3" t="s">
        <v>76</v>
      </c>
      <c r="AG702" s="3" t="s">
        <v>41</v>
      </c>
    </row>
    <row r="703" spans="1:51" s="11" customFormat="1" ht="78" customHeight="1" x14ac:dyDescent="0.2">
      <c r="A703" s="12"/>
      <c r="B703" s="118"/>
      <c r="C703" s="79" t="s">
        <v>1111</v>
      </c>
      <c r="D703" s="79" t="s">
        <v>68</v>
      </c>
      <c r="E703" s="80" t="s">
        <v>1112</v>
      </c>
      <c r="F703" s="92" t="s">
        <v>1113</v>
      </c>
      <c r="G703" s="82" t="s">
        <v>122</v>
      </c>
      <c r="H703" s="131">
        <v>3</v>
      </c>
      <c r="I703" s="12"/>
      <c r="J703" s="12"/>
      <c r="K703" s="12"/>
      <c r="L703" s="12"/>
      <c r="M703" s="12"/>
      <c r="N703" s="12"/>
      <c r="O703" s="12"/>
      <c r="P703" s="12"/>
      <c r="Q703" s="12"/>
      <c r="AD703" s="88" t="s">
        <v>72</v>
      </c>
      <c r="AF703" s="88" t="s">
        <v>68</v>
      </c>
      <c r="AG703" s="88" t="s">
        <v>41</v>
      </c>
      <c r="AK703" s="3" t="s">
        <v>65</v>
      </c>
      <c r="AQ703" s="89" t="e">
        <f>IF(#REF!="základní",#REF!,0)</f>
        <v>#REF!</v>
      </c>
      <c r="AR703" s="89" t="e">
        <f>IF(#REF!="snížená",#REF!,0)</f>
        <v>#REF!</v>
      </c>
      <c r="AS703" s="89" t="e">
        <f>IF(#REF!="zákl. přenesená",#REF!,0)</f>
        <v>#REF!</v>
      </c>
      <c r="AT703" s="89" t="e">
        <f>IF(#REF!="sníž. přenesená",#REF!,0)</f>
        <v>#REF!</v>
      </c>
      <c r="AU703" s="89" t="e">
        <f>IF(#REF!="nulová",#REF!,0)</f>
        <v>#REF!</v>
      </c>
      <c r="AV703" s="3" t="s">
        <v>5</v>
      </c>
      <c r="AW703" s="89" t="e">
        <f>ROUND(#REF!*H703,2)</f>
        <v>#REF!</v>
      </c>
      <c r="AX703" s="3" t="s">
        <v>72</v>
      </c>
      <c r="AY703" s="88" t="s">
        <v>1114</v>
      </c>
    </row>
    <row r="704" spans="1:51" s="11" customFormat="1" ht="57.6" x14ac:dyDescent="0.2">
      <c r="A704" s="12"/>
      <c r="B704" s="118"/>
      <c r="C704" s="86"/>
      <c r="D704" s="132" t="s">
        <v>74</v>
      </c>
      <c r="E704" s="86"/>
      <c r="F704" s="133" t="s">
        <v>1083</v>
      </c>
      <c r="G704" s="86"/>
      <c r="H704" s="120"/>
      <c r="I704" s="12"/>
      <c r="J704" s="12"/>
      <c r="K704" s="12"/>
      <c r="L704" s="12"/>
      <c r="M704" s="12"/>
      <c r="N704" s="12"/>
      <c r="O704" s="12"/>
      <c r="P704" s="12"/>
      <c r="Q704" s="12"/>
      <c r="AF704" s="3" t="s">
        <v>74</v>
      </c>
      <c r="AG704" s="3" t="s">
        <v>41</v>
      </c>
    </row>
    <row r="705" spans="1:51" s="11" customFormat="1" ht="78" customHeight="1" x14ac:dyDescent="0.2">
      <c r="A705" s="12"/>
      <c r="B705" s="118"/>
      <c r="C705" s="79" t="s">
        <v>1115</v>
      </c>
      <c r="D705" s="79" t="s">
        <v>68</v>
      </c>
      <c r="E705" s="80" t="s">
        <v>1116</v>
      </c>
      <c r="F705" s="92" t="s">
        <v>1117</v>
      </c>
      <c r="G705" s="82" t="s">
        <v>122</v>
      </c>
      <c r="H705" s="131">
        <v>3</v>
      </c>
      <c r="I705" s="12"/>
      <c r="J705" s="12"/>
      <c r="K705" s="12"/>
      <c r="L705" s="12"/>
      <c r="M705" s="12"/>
      <c r="N705" s="12"/>
      <c r="O705" s="12"/>
      <c r="P705" s="12"/>
      <c r="Q705" s="12"/>
      <c r="AD705" s="88" t="s">
        <v>72</v>
      </c>
      <c r="AF705" s="88" t="s">
        <v>68</v>
      </c>
      <c r="AG705" s="88" t="s">
        <v>41</v>
      </c>
      <c r="AK705" s="3" t="s">
        <v>65</v>
      </c>
      <c r="AQ705" s="89" t="e">
        <f>IF(#REF!="základní",#REF!,0)</f>
        <v>#REF!</v>
      </c>
      <c r="AR705" s="89" t="e">
        <f>IF(#REF!="snížená",#REF!,0)</f>
        <v>#REF!</v>
      </c>
      <c r="AS705" s="89" t="e">
        <f>IF(#REF!="zákl. přenesená",#REF!,0)</f>
        <v>#REF!</v>
      </c>
      <c r="AT705" s="89" t="e">
        <f>IF(#REF!="sníž. přenesená",#REF!,0)</f>
        <v>#REF!</v>
      </c>
      <c r="AU705" s="89" t="e">
        <f>IF(#REF!="nulová",#REF!,0)</f>
        <v>#REF!</v>
      </c>
      <c r="AV705" s="3" t="s">
        <v>5</v>
      </c>
      <c r="AW705" s="89" t="e">
        <f>ROUND(#REF!*H705,2)</f>
        <v>#REF!</v>
      </c>
      <c r="AX705" s="3" t="s">
        <v>72</v>
      </c>
      <c r="AY705" s="88" t="s">
        <v>1118</v>
      </c>
    </row>
    <row r="706" spans="1:51" s="11" customFormat="1" ht="57.6" x14ac:dyDescent="0.2">
      <c r="A706" s="12"/>
      <c r="B706" s="118"/>
      <c r="C706" s="86"/>
      <c r="D706" s="132" t="s">
        <v>74</v>
      </c>
      <c r="E706" s="86"/>
      <c r="F706" s="133" t="s">
        <v>1083</v>
      </c>
      <c r="G706" s="86"/>
      <c r="H706" s="120"/>
      <c r="I706" s="12"/>
      <c r="J706" s="12"/>
      <c r="K706" s="12"/>
      <c r="L706" s="12"/>
      <c r="M706" s="12"/>
      <c r="N706" s="12"/>
      <c r="O706" s="12"/>
      <c r="P706" s="12"/>
      <c r="Q706" s="12"/>
      <c r="AF706" s="3" t="s">
        <v>74</v>
      </c>
      <c r="AG706" s="3" t="s">
        <v>41</v>
      </c>
    </row>
    <row r="707" spans="1:51" s="11" customFormat="1" ht="78" customHeight="1" x14ac:dyDescent="0.2">
      <c r="A707" s="12"/>
      <c r="B707" s="118"/>
      <c r="C707" s="79" t="s">
        <v>1119</v>
      </c>
      <c r="D707" s="79" t="s">
        <v>68</v>
      </c>
      <c r="E707" s="80" t="s">
        <v>1120</v>
      </c>
      <c r="F707" s="92" t="s">
        <v>1121</v>
      </c>
      <c r="G707" s="82" t="s">
        <v>122</v>
      </c>
      <c r="H707" s="131">
        <v>3</v>
      </c>
      <c r="I707" s="12"/>
      <c r="J707" s="12"/>
      <c r="K707" s="12"/>
      <c r="L707" s="12"/>
      <c r="M707" s="12"/>
      <c r="N707" s="12"/>
      <c r="O707" s="12"/>
      <c r="P707" s="12"/>
      <c r="Q707" s="12"/>
      <c r="AD707" s="88" t="s">
        <v>72</v>
      </c>
      <c r="AF707" s="88" t="s">
        <v>68</v>
      </c>
      <c r="AG707" s="88" t="s">
        <v>41</v>
      </c>
      <c r="AK707" s="3" t="s">
        <v>65</v>
      </c>
      <c r="AQ707" s="89" t="e">
        <f>IF(#REF!="základní",#REF!,0)</f>
        <v>#REF!</v>
      </c>
      <c r="AR707" s="89" t="e">
        <f>IF(#REF!="snížená",#REF!,0)</f>
        <v>#REF!</v>
      </c>
      <c r="AS707" s="89" t="e">
        <f>IF(#REF!="zákl. přenesená",#REF!,0)</f>
        <v>#REF!</v>
      </c>
      <c r="AT707" s="89" t="e">
        <f>IF(#REF!="sníž. přenesená",#REF!,0)</f>
        <v>#REF!</v>
      </c>
      <c r="AU707" s="89" t="e">
        <f>IF(#REF!="nulová",#REF!,0)</f>
        <v>#REF!</v>
      </c>
      <c r="AV707" s="3" t="s">
        <v>5</v>
      </c>
      <c r="AW707" s="89" t="e">
        <f>ROUND(#REF!*H707,2)</f>
        <v>#REF!</v>
      </c>
      <c r="AX707" s="3" t="s">
        <v>72</v>
      </c>
      <c r="AY707" s="88" t="s">
        <v>1122</v>
      </c>
    </row>
    <row r="708" spans="1:51" s="11" customFormat="1" ht="57.6" x14ac:dyDescent="0.2">
      <c r="A708" s="12"/>
      <c r="B708" s="118"/>
      <c r="C708" s="86"/>
      <c r="D708" s="132" t="s">
        <v>74</v>
      </c>
      <c r="E708" s="86"/>
      <c r="F708" s="133" t="s">
        <v>1083</v>
      </c>
      <c r="G708" s="86"/>
      <c r="H708" s="120"/>
      <c r="I708" s="12"/>
      <c r="J708" s="12"/>
      <c r="K708" s="12"/>
      <c r="L708" s="12"/>
      <c r="M708" s="12"/>
      <c r="N708" s="12"/>
      <c r="O708" s="12"/>
      <c r="P708" s="12"/>
      <c r="Q708" s="12"/>
      <c r="AF708" s="3" t="s">
        <v>74</v>
      </c>
      <c r="AG708" s="3" t="s">
        <v>41</v>
      </c>
    </row>
    <row r="709" spans="1:51" s="11" customFormat="1" ht="66.75" customHeight="1" x14ac:dyDescent="0.2">
      <c r="A709" s="12"/>
      <c r="B709" s="118"/>
      <c r="C709" s="79" t="s">
        <v>1123</v>
      </c>
      <c r="D709" s="79" t="s">
        <v>68</v>
      </c>
      <c r="E709" s="80" t="s">
        <v>1124</v>
      </c>
      <c r="F709" s="92" t="s">
        <v>1125</v>
      </c>
      <c r="G709" s="82" t="s">
        <v>122</v>
      </c>
      <c r="H709" s="131">
        <v>3</v>
      </c>
      <c r="I709" s="12"/>
      <c r="J709" s="12"/>
      <c r="K709" s="12"/>
      <c r="L709" s="12"/>
      <c r="M709" s="12"/>
      <c r="N709" s="12"/>
      <c r="O709" s="12"/>
      <c r="P709" s="12"/>
      <c r="Q709" s="12"/>
      <c r="AD709" s="88" t="s">
        <v>72</v>
      </c>
      <c r="AF709" s="88" t="s">
        <v>68</v>
      </c>
      <c r="AG709" s="88" t="s">
        <v>41</v>
      </c>
      <c r="AK709" s="3" t="s">
        <v>65</v>
      </c>
      <c r="AQ709" s="89" t="e">
        <f>IF(#REF!="základní",#REF!,0)</f>
        <v>#REF!</v>
      </c>
      <c r="AR709" s="89" t="e">
        <f>IF(#REF!="snížená",#REF!,0)</f>
        <v>#REF!</v>
      </c>
      <c r="AS709" s="89" t="e">
        <f>IF(#REF!="zákl. přenesená",#REF!,0)</f>
        <v>#REF!</v>
      </c>
      <c r="AT709" s="89" t="e">
        <f>IF(#REF!="sníž. přenesená",#REF!,0)</f>
        <v>#REF!</v>
      </c>
      <c r="AU709" s="89" t="e">
        <f>IF(#REF!="nulová",#REF!,0)</f>
        <v>#REF!</v>
      </c>
      <c r="AV709" s="3" t="s">
        <v>5</v>
      </c>
      <c r="AW709" s="89" t="e">
        <f>ROUND(#REF!*H709,2)</f>
        <v>#REF!</v>
      </c>
      <c r="AX709" s="3" t="s">
        <v>72</v>
      </c>
      <c r="AY709" s="88" t="s">
        <v>1126</v>
      </c>
    </row>
    <row r="710" spans="1:51" s="11" customFormat="1" ht="38.4" x14ac:dyDescent="0.2">
      <c r="A710" s="12"/>
      <c r="B710" s="118"/>
      <c r="C710" s="86"/>
      <c r="D710" s="132" t="s">
        <v>74</v>
      </c>
      <c r="E710" s="86"/>
      <c r="F710" s="133" t="s">
        <v>1100</v>
      </c>
      <c r="G710" s="86"/>
      <c r="H710" s="120"/>
      <c r="I710" s="12"/>
      <c r="J710" s="12"/>
      <c r="K710" s="12"/>
      <c r="L710" s="12"/>
      <c r="M710" s="12"/>
      <c r="N710" s="12"/>
      <c r="O710" s="12"/>
      <c r="P710" s="12"/>
      <c r="Q710" s="12"/>
      <c r="AF710" s="3" t="s">
        <v>74</v>
      </c>
      <c r="AG710" s="3" t="s">
        <v>41</v>
      </c>
    </row>
    <row r="711" spans="1:51" s="11" customFormat="1" ht="66.75" customHeight="1" x14ac:dyDescent="0.2">
      <c r="A711" s="12"/>
      <c r="B711" s="118"/>
      <c r="C711" s="79" t="s">
        <v>1127</v>
      </c>
      <c r="D711" s="79" t="s">
        <v>68</v>
      </c>
      <c r="E711" s="80" t="s">
        <v>1128</v>
      </c>
      <c r="F711" s="92" t="s">
        <v>1129</v>
      </c>
      <c r="G711" s="82" t="s">
        <v>122</v>
      </c>
      <c r="H711" s="131">
        <v>3</v>
      </c>
      <c r="I711" s="12"/>
      <c r="J711" s="12"/>
      <c r="K711" s="12"/>
      <c r="L711" s="12"/>
      <c r="M711" s="12"/>
      <c r="N711" s="12"/>
      <c r="O711" s="12"/>
      <c r="P711" s="12"/>
      <c r="Q711" s="12"/>
      <c r="AD711" s="88" t="s">
        <v>72</v>
      </c>
      <c r="AF711" s="88" t="s">
        <v>68</v>
      </c>
      <c r="AG711" s="88" t="s">
        <v>41</v>
      </c>
      <c r="AK711" s="3" t="s">
        <v>65</v>
      </c>
      <c r="AQ711" s="89" t="e">
        <f>IF(#REF!="základní",#REF!,0)</f>
        <v>#REF!</v>
      </c>
      <c r="AR711" s="89" t="e">
        <f>IF(#REF!="snížená",#REF!,0)</f>
        <v>#REF!</v>
      </c>
      <c r="AS711" s="89" t="e">
        <f>IF(#REF!="zákl. přenesená",#REF!,0)</f>
        <v>#REF!</v>
      </c>
      <c r="AT711" s="89" t="e">
        <f>IF(#REF!="sníž. přenesená",#REF!,0)</f>
        <v>#REF!</v>
      </c>
      <c r="AU711" s="89" t="e">
        <f>IF(#REF!="nulová",#REF!,0)</f>
        <v>#REF!</v>
      </c>
      <c r="AV711" s="3" t="s">
        <v>5</v>
      </c>
      <c r="AW711" s="89" t="e">
        <f>ROUND(#REF!*H711,2)</f>
        <v>#REF!</v>
      </c>
      <c r="AX711" s="3" t="s">
        <v>72</v>
      </c>
      <c r="AY711" s="88" t="s">
        <v>1130</v>
      </c>
    </row>
    <row r="712" spans="1:51" s="11" customFormat="1" ht="38.4" x14ac:dyDescent="0.2">
      <c r="A712" s="12"/>
      <c r="B712" s="118"/>
      <c r="C712" s="86"/>
      <c r="D712" s="132" t="s">
        <v>74</v>
      </c>
      <c r="E712" s="86"/>
      <c r="F712" s="133" t="s">
        <v>1100</v>
      </c>
      <c r="G712" s="86"/>
      <c r="H712" s="120"/>
      <c r="I712" s="12"/>
      <c r="J712" s="12"/>
      <c r="K712" s="12"/>
      <c r="L712" s="12"/>
      <c r="M712" s="12"/>
      <c r="N712" s="12"/>
      <c r="O712" s="12"/>
      <c r="P712" s="12"/>
      <c r="Q712" s="12"/>
      <c r="AF712" s="3" t="s">
        <v>74</v>
      </c>
      <c r="AG712" s="3" t="s">
        <v>41</v>
      </c>
    </row>
    <row r="713" spans="1:51" s="11" customFormat="1" ht="101.25" customHeight="1" x14ac:dyDescent="0.2">
      <c r="A713" s="12"/>
      <c r="B713" s="118"/>
      <c r="C713" s="79" t="s">
        <v>1131</v>
      </c>
      <c r="D713" s="79" t="s">
        <v>68</v>
      </c>
      <c r="E713" s="80" t="s">
        <v>1132</v>
      </c>
      <c r="F713" s="92" t="s">
        <v>1133</v>
      </c>
      <c r="G713" s="82" t="s">
        <v>80</v>
      </c>
      <c r="H713" s="131">
        <v>100</v>
      </c>
      <c r="I713" s="12"/>
      <c r="J713" s="12"/>
      <c r="K713" s="12"/>
      <c r="L713" s="12"/>
      <c r="M713" s="12"/>
      <c r="N713" s="12"/>
      <c r="O713" s="12"/>
      <c r="P713" s="12"/>
      <c r="Q713" s="12"/>
      <c r="AD713" s="88" t="s">
        <v>72</v>
      </c>
      <c r="AF713" s="88" t="s">
        <v>68</v>
      </c>
      <c r="AG713" s="88" t="s">
        <v>41</v>
      </c>
      <c r="AK713" s="3" t="s">
        <v>65</v>
      </c>
      <c r="AQ713" s="89" t="e">
        <f>IF(#REF!="základní",#REF!,0)</f>
        <v>#REF!</v>
      </c>
      <c r="AR713" s="89" t="e">
        <f>IF(#REF!="snížená",#REF!,0)</f>
        <v>#REF!</v>
      </c>
      <c r="AS713" s="89" t="e">
        <f>IF(#REF!="zákl. přenesená",#REF!,0)</f>
        <v>#REF!</v>
      </c>
      <c r="AT713" s="89" t="e">
        <f>IF(#REF!="sníž. přenesená",#REF!,0)</f>
        <v>#REF!</v>
      </c>
      <c r="AU713" s="89" t="e">
        <f>IF(#REF!="nulová",#REF!,0)</f>
        <v>#REF!</v>
      </c>
      <c r="AV713" s="3" t="s">
        <v>5</v>
      </c>
      <c r="AW713" s="89" t="e">
        <f>ROUND(#REF!*H713,2)</f>
        <v>#REF!</v>
      </c>
      <c r="AX713" s="3" t="s">
        <v>72</v>
      </c>
      <c r="AY713" s="88" t="s">
        <v>1134</v>
      </c>
    </row>
    <row r="714" spans="1:51" s="11" customFormat="1" ht="57.6" x14ac:dyDescent="0.2">
      <c r="A714" s="12"/>
      <c r="B714" s="118"/>
      <c r="C714" s="86"/>
      <c r="D714" s="132" t="s">
        <v>74</v>
      </c>
      <c r="E714" s="86"/>
      <c r="F714" s="133" t="s">
        <v>1135</v>
      </c>
      <c r="G714" s="86"/>
      <c r="H714" s="120"/>
      <c r="I714" s="12"/>
      <c r="J714" s="12"/>
      <c r="K714" s="12"/>
      <c r="L714" s="12"/>
      <c r="M714" s="12"/>
      <c r="N714" s="12"/>
      <c r="O714" s="12"/>
      <c r="P714" s="12"/>
      <c r="Q714" s="12"/>
      <c r="AF714" s="3" t="s">
        <v>74</v>
      </c>
      <c r="AG714" s="3" t="s">
        <v>41</v>
      </c>
    </row>
    <row r="715" spans="1:51" s="11" customFormat="1" ht="101.25" customHeight="1" x14ac:dyDescent="0.2">
      <c r="A715" s="12"/>
      <c r="B715" s="118"/>
      <c r="C715" s="79" t="s">
        <v>1136</v>
      </c>
      <c r="D715" s="79" t="s">
        <v>68</v>
      </c>
      <c r="E715" s="80" t="s">
        <v>1137</v>
      </c>
      <c r="F715" s="92" t="s">
        <v>1138</v>
      </c>
      <c r="G715" s="82" t="s">
        <v>80</v>
      </c>
      <c r="H715" s="131">
        <v>200</v>
      </c>
      <c r="I715" s="12"/>
      <c r="J715" s="12"/>
      <c r="K715" s="12"/>
      <c r="L715" s="12"/>
      <c r="M715" s="12"/>
      <c r="N715" s="12"/>
      <c r="O715" s="12"/>
      <c r="P715" s="12"/>
      <c r="Q715" s="12"/>
      <c r="AD715" s="88" t="s">
        <v>72</v>
      </c>
      <c r="AF715" s="88" t="s">
        <v>68</v>
      </c>
      <c r="AG715" s="88" t="s">
        <v>41</v>
      </c>
      <c r="AK715" s="3" t="s">
        <v>65</v>
      </c>
      <c r="AQ715" s="89" t="e">
        <f>IF(#REF!="základní",#REF!,0)</f>
        <v>#REF!</v>
      </c>
      <c r="AR715" s="89" t="e">
        <f>IF(#REF!="snížená",#REF!,0)</f>
        <v>#REF!</v>
      </c>
      <c r="AS715" s="89" t="e">
        <f>IF(#REF!="zákl. přenesená",#REF!,0)</f>
        <v>#REF!</v>
      </c>
      <c r="AT715" s="89" t="e">
        <f>IF(#REF!="sníž. přenesená",#REF!,0)</f>
        <v>#REF!</v>
      </c>
      <c r="AU715" s="89" t="e">
        <f>IF(#REF!="nulová",#REF!,0)</f>
        <v>#REF!</v>
      </c>
      <c r="AV715" s="3" t="s">
        <v>5</v>
      </c>
      <c r="AW715" s="89" t="e">
        <f>ROUND(#REF!*H715,2)</f>
        <v>#REF!</v>
      </c>
      <c r="AX715" s="3" t="s">
        <v>72</v>
      </c>
      <c r="AY715" s="88" t="s">
        <v>1139</v>
      </c>
    </row>
    <row r="716" spans="1:51" s="11" customFormat="1" ht="57.6" x14ac:dyDescent="0.2">
      <c r="A716" s="12"/>
      <c r="B716" s="118"/>
      <c r="C716" s="86"/>
      <c r="D716" s="132" t="s">
        <v>74</v>
      </c>
      <c r="E716" s="86"/>
      <c r="F716" s="133" t="s">
        <v>1135</v>
      </c>
      <c r="G716" s="86"/>
      <c r="H716" s="120"/>
      <c r="I716" s="12"/>
      <c r="J716" s="12"/>
      <c r="K716" s="12"/>
      <c r="L716" s="12"/>
      <c r="M716" s="12"/>
      <c r="N716" s="12"/>
      <c r="O716" s="12"/>
      <c r="P716" s="12"/>
      <c r="Q716" s="12"/>
      <c r="AF716" s="3" t="s">
        <v>74</v>
      </c>
      <c r="AG716" s="3" t="s">
        <v>41</v>
      </c>
    </row>
    <row r="717" spans="1:51" s="11" customFormat="1" ht="101.25" customHeight="1" x14ac:dyDescent="0.2">
      <c r="A717" s="12"/>
      <c r="B717" s="118"/>
      <c r="C717" s="79" t="s">
        <v>1140</v>
      </c>
      <c r="D717" s="79" t="s">
        <v>68</v>
      </c>
      <c r="E717" s="80" t="s">
        <v>1141</v>
      </c>
      <c r="F717" s="92" t="s">
        <v>1142</v>
      </c>
      <c r="G717" s="82" t="s">
        <v>80</v>
      </c>
      <c r="H717" s="131">
        <v>100</v>
      </c>
      <c r="I717" s="12"/>
      <c r="J717" s="12"/>
      <c r="K717" s="12"/>
      <c r="L717" s="12"/>
      <c r="M717" s="12"/>
      <c r="N717" s="12"/>
      <c r="O717" s="12"/>
      <c r="P717" s="12"/>
      <c r="Q717" s="12"/>
      <c r="AD717" s="88" t="s">
        <v>72</v>
      </c>
      <c r="AF717" s="88" t="s">
        <v>68</v>
      </c>
      <c r="AG717" s="88" t="s">
        <v>41</v>
      </c>
      <c r="AK717" s="3" t="s">
        <v>65</v>
      </c>
      <c r="AQ717" s="89" t="e">
        <f>IF(#REF!="základní",#REF!,0)</f>
        <v>#REF!</v>
      </c>
      <c r="AR717" s="89" t="e">
        <f>IF(#REF!="snížená",#REF!,0)</f>
        <v>#REF!</v>
      </c>
      <c r="AS717" s="89" t="e">
        <f>IF(#REF!="zákl. přenesená",#REF!,0)</f>
        <v>#REF!</v>
      </c>
      <c r="AT717" s="89" t="e">
        <f>IF(#REF!="sníž. přenesená",#REF!,0)</f>
        <v>#REF!</v>
      </c>
      <c r="AU717" s="89" t="e">
        <f>IF(#REF!="nulová",#REF!,0)</f>
        <v>#REF!</v>
      </c>
      <c r="AV717" s="3" t="s">
        <v>5</v>
      </c>
      <c r="AW717" s="89" t="e">
        <f>ROUND(#REF!*H717,2)</f>
        <v>#REF!</v>
      </c>
      <c r="AX717" s="3" t="s">
        <v>72</v>
      </c>
      <c r="AY717" s="88" t="s">
        <v>1143</v>
      </c>
    </row>
    <row r="718" spans="1:51" s="11" customFormat="1" ht="57.6" x14ac:dyDescent="0.2">
      <c r="A718" s="12"/>
      <c r="B718" s="118"/>
      <c r="C718" s="86"/>
      <c r="D718" s="132" t="s">
        <v>74</v>
      </c>
      <c r="E718" s="86"/>
      <c r="F718" s="133" t="s">
        <v>1135</v>
      </c>
      <c r="G718" s="86"/>
      <c r="H718" s="120"/>
      <c r="I718" s="12"/>
      <c r="J718" s="12"/>
      <c r="K718" s="12"/>
      <c r="L718" s="12"/>
      <c r="M718" s="12"/>
      <c r="N718" s="12"/>
      <c r="O718" s="12"/>
      <c r="P718" s="12"/>
      <c r="Q718" s="12"/>
      <c r="AF718" s="3" t="s">
        <v>74</v>
      </c>
      <c r="AG718" s="3" t="s">
        <v>41</v>
      </c>
    </row>
    <row r="719" spans="1:51" s="11" customFormat="1" ht="101.25" customHeight="1" x14ac:dyDescent="0.2">
      <c r="A719" s="12"/>
      <c r="B719" s="118"/>
      <c r="C719" s="79" t="s">
        <v>1144</v>
      </c>
      <c r="D719" s="79" t="s">
        <v>68</v>
      </c>
      <c r="E719" s="80" t="s">
        <v>1145</v>
      </c>
      <c r="F719" s="92" t="s">
        <v>1146</v>
      </c>
      <c r="G719" s="82" t="s">
        <v>80</v>
      </c>
      <c r="H719" s="131">
        <v>100</v>
      </c>
      <c r="I719" s="12"/>
      <c r="J719" s="12"/>
      <c r="K719" s="12"/>
      <c r="L719" s="12"/>
      <c r="M719" s="12"/>
      <c r="N719" s="12"/>
      <c r="O719" s="12"/>
      <c r="P719" s="12"/>
      <c r="Q719" s="12"/>
      <c r="AD719" s="88" t="s">
        <v>72</v>
      </c>
      <c r="AF719" s="88" t="s">
        <v>68</v>
      </c>
      <c r="AG719" s="88" t="s">
        <v>41</v>
      </c>
      <c r="AK719" s="3" t="s">
        <v>65</v>
      </c>
      <c r="AQ719" s="89" t="e">
        <f>IF(#REF!="základní",#REF!,0)</f>
        <v>#REF!</v>
      </c>
      <c r="AR719" s="89" t="e">
        <f>IF(#REF!="snížená",#REF!,0)</f>
        <v>#REF!</v>
      </c>
      <c r="AS719" s="89" t="e">
        <f>IF(#REF!="zákl. přenesená",#REF!,0)</f>
        <v>#REF!</v>
      </c>
      <c r="AT719" s="89" t="e">
        <f>IF(#REF!="sníž. přenesená",#REF!,0)</f>
        <v>#REF!</v>
      </c>
      <c r="AU719" s="89" t="e">
        <f>IF(#REF!="nulová",#REF!,0)</f>
        <v>#REF!</v>
      </c>
      <c r="AV719" s="3" t="s">
        <v>5</v>
      </c>
      <c r="AW719" s="89" t="e">
        <f>ROUND(#REF!*H719,2)</f>
        <v>#REF!</v>
      </c>
      <c r="AX719" s="3" t="s">
        <v>72</v>
      </c>
      <c r="AY719" s="88" t="s">
        <v>1147</v>
      </c>
    </row>
    <row r="720" spans="1:51" s="11" customFormat="1" ht="57.6" x14ac:dyDescent="0.2">
      <c r="A720" s="12"/>
      <c r="B720" s="118"/>
      <c r="C720" s="86"/>
      <c r="D720" s="132" t="s">
        <v>74</v>
      </c>
      <c r="E720" s="86"/>
      <c r="F720" s="133" t="s">
        <v>1135</v>
      </c>
      <c r="G720" s="86"/>
      <c r="H720" s="120"/>
      <c r="I720" s="12"/>
      <c r="J720" s="12"/>
      <c r="K720" s="12"/>
      <c r="L720" s="12"/>
      <c r="M720" s="12"/>
      <c r="N720" s="12"/>
      <c r="O720" s="12"/>
      <c r="P720" s="12"/>
      <c r="Q720" s="12"/>
      <c r="AF720" s="3" t="s">
        <v>74</v>
      </c>
      <c r="AG720" s="3" t="s">
        <v>41</v>
      </c>
    </row>
    <row r="721" spans="1:51" s="11" customFormat="1" ht="66.75" customHeight="1" x14ac:dyDescent="0.2">
      <c r="A721" s="12"/>
      <c r="B721" s="118"/>
      <c r="C721" s="79" t="s">
        <v>1148</v>
      </c>
      <c r="D721" s="79" t="s">
        <v>68</v>
      </c>
      <c r="E721" s="80" t="s">
        <v>1149</v>
      </c>
      <c r="F721" s="92" t="s">
        <v>1150</v>
      </c>
      <c r="G721" s="82" t="s">
        <v>80</v>
      </c>
      <c r="H721" s="131">
        <v>100</v>
      </c>
      <c r="I721" s="12"/>
      <c r="J721" s="12"/>
      <c r="K721" s="12"/>
      <c r="L721" s="12"/>
      <c r="M721" s="12"/>
      <c r="N721" s="12"/>
      <c r="O721" s="12"/>
      <c r="P721" s="12"/>
      <c r="Q721" s="12"/>
      <c r="AD721" s="88" t="s">
        <v>72</v>
      </c>
      <c r="AF721" s="88" t="s">
        <v>68</v>
      </c>
      <c r="AG721" s="88" t="s">
        <v>41</v>
      </c>
      <c r="AK721" s="3" t="s">
        <v>65</v>
      </c>
      <c r="AQ721" s="89" t="e">
        <f>IF(#REF!="základní",#REF!,0)</f>
        <v>#REF!</v>
      </c>
      <c r="AR721" s="89" t="e">
        <f>IF(#REF!="snížená",#REF!,0)</f>
        <v>#REF!</v>
      </c>
      <c r="AS721" s="89" t="e">
        <f>IF(#REF!="zákl. přenesená",#REF!,0)</f>
        <v>#REF!</v>
      </c>
      <c r="AT721" s="89" t="e">
        <f>IF(#REF!="sníž. přenesená",#REF!,0)</f>
        <v>#REF!</v>
      </c>
      <c r="AU721" s="89" t="e">
        <f>IF(#REF!="nulová",#REF!,0)</f>
        <v>#REF!</v>
      </c>
      <c r="AV721" s="3" t="s">
        <v>5</v>
      </c>
      <c r="AW721" s="89" t="e">
        <f>ROUND(#REF!*H721,2)</f>
        <v>#REF!</v>
      </c>
      <c r="AX721" s="3" t="s">
        <v>72</v>
      </c>
      <c r="AY721" s="88" t="s">
        <v>1151</v>
      </c>
    </row>
    <row r="722" spans="1:51" s="11" customFormat="1" ht="38.4" x14ac:dyDescent="0.2">
      <c r="A722" s="12"/>
      <c r="B722" s="118"/>
      <c r="C722" s="86"/>
      <c r="D722" s="132" t="s">
        <v>74</v>
      </c>
      <c r="E722" s="86"/>
      <c r="F722" s="133" t="s">
        <v>1152</v>
      </c>
      <c r="G722" s="86"/>
      <c r="H722" s="120"/>
      <c r="I722" s="12"/>
      <c r="J722" s="12"/>
      <c r="K722" s="12"/>
      <c r="L722" s="12"/>
      <c r="M722" s="12"/>
      <c r="N722" s="12"/>
      <c r="O722" s="12"/>
      <c r="P722" s="12"/>
      <c r="Q722" s="12"/>
      <c r="AF722" s="3" t="s">
        <v>74</v>
      </c>
      <c r="AG722" s="3" t="s">
        <v>41</v>
      </c>
    </row>
    <row r="723" spans="1:51" s="11" customFormat="1" ht="19.2" x14ac:dyDescent="0.2">
      <c r="A723" s="12"/>
      <c r="B723" s="118"/>
      <c r="C723" s="86"/>
      <c r="D723" s="132" t="s">
        <v>76</v>
      </c>
      <c r="E723" s="86"/>
      <c r="F723" s="133" t="s">
        <v>299</v>
      </c>
      <c r="G723" s="86"/>
      <c r="H723" s="120"/>
      <c r="I723" s="12"/>
      <c r="J723" s="12"/>
      <c r="K723" s="12"/>
      <c r="L723" s="12"/>
      <c r="M723" s="12"/>
      <c r="N723" s="12"/>
      <c r="O723" s="12"/>
      <c r="P723" s="12"/>
      <c r="Q723" s="12"/>
      <c r="AF723" s="3" t="s">
        <v>76</v>
      </c>
      <c r="AG723" s="3" t="s">
        <v>41</v>
      </c>
    </row>
    <row r="724" spans="1:51" s="11" customFormat="1" ht="66.75" customHeight="1" x14ac:dyDescent="0.2">
      <c r="A724" s="12"/>
      <c r="B724" s="118"/>
      <c r="C724" s="79" t="s">
        <v>1153</v>
      </c>
      <c r="D724" s="79" t="s">
        <v>68</v>
      </c>
      <c r="E724" s="80" t="s">
        <v>1154</v>
      </c>
      <c r="F724" s="92" t="s">
        <v>1155</v>
      </c>
      <c r="G724" s="82" t="s">
        <v>80</v>
      </c>
      <c r="H724" s="131">
        <v>200</v>
      </c>
      <c r="I724" s="12"/>
      <c r="J724" s="12"/>
      <c r="K724" s="12"/>
      <c r="L724" s="12"/>
      <c r="M724" s="12"/>
      <c r="N724" s="12"/>
      <c r="O724" s="12"/>
      <c r="P724" s="12"/>
      <c r="Q724" s="12"/>
      <c r="AD724" s="88" t="s">
        <v>72</v>
      </c>
      <c r="AF724" s="88" t="s">
        <v>68</v>
      </c>
      <c r="AG724" s="88" t="s">
        <v>41</v>
      </c>
      <c r="AK724" s="3" t="s">
        <v>65</v>
      </c>
      <c r="AQ724" s="89" t="e">
        <f>IF(#REF!="základní",#REF!,0)</f>
        <v>#REF!</v>
      </c>
      <c r="AR724" s="89" t="e">
        <f>IF(#REF!="snížená",#REF!,0)</f>
        <v>#REF!</v>
      </c>
      <c r="AS724" s="89" t="e">
        <f>IF(#REF!="zákl. přenesená",#REF!,0)</f>
        <v>#REF!</v>
      </c>
      <c r="AT724" s="89" t="e">
        <f>IF(#REF!="sníž. přenesená",#REF!,0)</f>
        <v>#REF!</v>
      </c>
      <c r="AU724" s="89" t="e">
        <f>IF(#REF!="nulová",#REF!,0)</f>
        <v>#REF!</v>
      </c>
      <c r="AV724" s="3" t="s">
        <v>5</v>
      </c>
      <c r="AW724" s="89" t="e">
        <f>ROUND(#REF!*H724,2)</f>
        <v>#REF!</v>
      </c>
      <c r="AX724" s="3" t="s">
        <v>72</v>
      </c>
      <c r="AY724" s="88" t="s">
        <v>1156</v>
      </c>
    </row>
    <row r="725" spans="1:51" s="11" customFormat="1" ht="38.4" x14ac:dyDescent="0.2">
      <c r="A725" s="12"/>
      <c r="B725" s="118"/>
      <c r="C725" s="86"/>
      <c r="D725" s="132" t="s">
        <v>74</v>
      </c>
      <c r="E725" s="86"/>
      <c r="F725" s="133" t="s">
        <v>1152</v>
      </c>
      <c r="G725" s="86"/>
      <c r="H725" s="120"/>
      <c r="I725" s="12"/>
      <c r="J725" s="12"/>
      <c r="K725" s="12"/>
      <c r="L725" s="12"/>
      <c r="M725" s="12"/>
      <c r="N725" s="12"/>
      <c r="O725" s="12"/>
      <c r="P725" s="12"/>
      <c r="Q725" s="12"/>
      <c r="AF725" s="3" t="s">
        <v>74</v>
      </c>
      <c r="AG725" s="3" t="s">
        <v>41</v>
      </c>
    </row>
    <row r="726" spans="1:51" s="11" customFormat="1" ht="19.2" x14ac:dyDescent="0.2">
      <c r="A726" s="12"/>
      <c r="B726" s="118"/>
      <c r="C726" s="86"/>
      <c r="D726" s="132" t="s">
        <v>76</v>
      </c>
      <c r="E726" s="86"/>
      <c r="F726" s="133" t="s">
        <v>299</v>
      </c>
      <c r="G726" s="86"/>
      <c r="H726" s="120"/>
      <c r="I726" s="12"/>
      <c r="J726" s="12"/>
      <c r="K726" s="12"/>
      <c r="L726" s="12"/>
      <c r="M726" s="12"/>
      <c r="N726" s="12"/>
      <c r="O726" s="12"/>
      <c r="P726" s="12"/>
      <c r="Q726" s="12"/>
      <c r="AF726" s="3" t="s">
        <v>76</v>
      </c>
      <c r="AG726" s="3" t="s">
        <v>41</v>
      </c>
    </row>
    <row r="727" spans="1:51" s="11" customFormat="1" ht="66.75" customHeight="1" x14ac:dyDescent="0.2">
      <c r="A727" s="12"/>
      <c r="B727" s="118"/>
      <c r="C727" s="79" t="s">
        <v>1157</v>
      </c>
      <c r="D727" s="79" t="s">
        <v>68</v>
      </c>
      <c r="E727" s="80" t="s">
        <v>1158</v>
      </c>
      <c r="F727" s="92" t="s">
        <v>1159</v>
      </c>
      <c r="G727" s="82" t="s">
        <v>80</v>
      </c>
      <c r="H727" s="131">
        <v>100</v>
      </c>
      <c r="I727" s="12"/>
      <c r="J727" s="12"/>
      <c r="K727" s="12"/>
      <c r="L727" s="12"/>
      <c r="M727" s="12"/>
      <c r="N727" s="12"/>
      <c r="O727" s="12"/>
      <c r="P727" s="12"/>
      <c r="Q727" s="12"/>
      <c r="AD727" s="88" t="s">
        <v>72</v>
      </c>
      <c r="AF727" s="88" t="s">
        <v>68</v>
      </c>
      <c r="AG727" s="88" t="s">
        <v>41</v>
      </c>
      <c r="AK727" s="3" t="s">
        <v>65</v>
      </c>
      <c r="AQ727" s="89" t="e">
        <f>IF(#REF!="základní",#REF!,0)</f>
        <v>#REF!</v>
      </c>
      <c r="AR727" s="89" t="e">
        <f>IF(#REF!="snížená",#REF!,0)</f>
        <v>#REF!</v>
      </c>
      <c r="AS727" s="89" t="e">
        <f>IF(#REF!="zákl. přenesená",#REF!,0)</f>
        <v>#REF!</v>
      </c>
      <c r="AT727" s="89" t="e">
        <f>IF(#REF!="sníž. přenesená",#REF!,0)</f>
        <v>#REF!</v>
      </c>
      <c r="AU727" s="89" t="e">
        <f>IF(#REF!="nulová",#REF!,0)</f>
        <v>#REF!</v>
      </c>
      <c r="AV727" s="3" t="s">
        <v>5</v>
      </c>
      <c r="AW727" s="89" t="e">
        <f>ROUND(#REF!*H727,2)</f>
        <v>#REF!</v>
      </c>
      <c r="AX727" s="3" t="s">
        <v>72</v>
      </c>
      <c r="AY727" s="88" t="s">
        <v>1160</v>
      </c>
    </row>
    <row r="728" spans="1:51" s="11" customFormat="1" ht="38.4" x14ac:dyDescent="0.2">
      <c r="A728" s="12"/>
      <c r="B728" s="118"/>
      <c r="C728" s="86"/>
      <c r="D728" s="132" t="s">
        <v>74</v>
      </c>
      <c r="E728" s="86"/>
      <c r="F728" s="133" t="s">
        <v>1152</v>
      </c>
      <c r="G728" s="86"/>
      <c r="H728" s="120"/>
      <c r="I728" s="12"/>
      <c r="J728" s="12"/>
      <c r="K728" s="12"/>
      <c r="L728" s="12"/>
      <c r="M728" s="12"/>
      <c r="N728" s="12"/>
      <c r="O728" s="12"/>
      <c r="P728" s="12"/>
      <c r="Q728" s="12"/>
      <c r="AF728" s="3" t="s">
        <v>74</v>
      </c>
      <c r="AG728" s="3" t="s">
        <v>41</v>
      </c>
    </row>
    <row r="729" spans="1:51" s="11" customFormat="1" ht="19.2" x14ac:dyDescent="0.2">
      <c r="A729" s="12"/>
      <c r="B729" s="118"/>
      <c r="C729" s="86"/>
      <c r="D729" s="132" t="s">
        <v>76</v>
      </c>
      <c r="E729" s="86"/>
      <c r="F729" s="133" t="s">
        <v>299</v>
      </c>
      <c r="G729" s="86"/>
      <c r="H729" s="120"/>
      <c r="I729" s="12"/>
      <c r="J729" s="12"/>
      <c r="K729" s="12"/>
      <c r="L729" s="12"/>
      <c r="M729" s="12"/>
      <c r="N729" s="12"/>
      <c r="O729" s="12"/>
      <c r="P729" s="12"/>
      <c r="Q729" s="12"/>
      <c r="AF729" s="3" t="s">
        <v>76</v>
      </c>
      <c r="AG729" s="3" t="s">
        <v>41</v>
      </c>
    </row>
    <row r="730" spans="1:51" s="11" customFormat="1" ht="66.75" customHeight="1" x14ac:dyDescent="0.2">
      <c r="A730" s="12"/>
      <c r="B730" s="118"/>
      <c r="C730" s="79" t="s">
        <v>1161</v>
      </c>
      <c r="D730" s="79" t="s">
        <v>68</v>
      </c>
      <c r="E730" s="80" t="s">
        <v>1162</v>
      </c>
      <c r="F730" s="92" t="s">
        <v>1163</v>
      </c>
      <c r="G730" s="82" t="s">
        <v>80</v>
      </c>
      <c r="H730" s="131">
        <v>100</v>
      </c>
      <c r="I730" s="12"/>
      <c r="J730" s="12"/>
      <c r="K730" s="12"/>
      <c r="L730" s="12"/>
      <c r="M730" s="12"/>
      <c r="N730" s="12"/>
      <c r="O730" s="12"/>
      <c r="P730" s="12"/>
      <c r="Q730" s="12"/>
      <c r="AD730" s="88" t="s">
        <v>72</v>
      </c>
      <c r="AF730" s="88" t="s">
        <v>68</v>
      </c>
      <c r="AG730" s="88" t="s">
        <v>41</v>
      </c>
      <c r="AK730" s="3" t="s">
        <v>65</v>
      </c>
      <c r="AQ730" s="89" t="e">
        <f>IF(#REF!="základní",#REF!,0)</f>
        <v>#REF!</v>
      </c>
      <c r="AR730" s="89" t="e">
        <f>IF(#REF!="snížená",#REF!,0)</f>
        <v>#REF!</v>
      </c>
      <c r="AS730" s="89" t="e">
        <f>IF(#REF!="zákl. přenesená",#REF!,0)</f>
        <v>#REF!</v>
      </c>
      <c r="AT730" s="89" t="e">
        <f>IF(#REF!="sníž. přenesená",#REF!,0)</f>
        <v>#REF!</v>
      </c>
      <c r="AU730" s="89" t="e">
        <f>IF(#REF!="nulová",#REF!,0)</f>
        <v>#REF!</v>
      </c>
      <c r="AV730" s="3" t="s">
        <v>5</v>
      </c>
      <c r="AW730" s="89" t="e">
        <f>ROUND(#REF!*H730,2)</f>
        <v>#REF!</v>
      </c>
      <c r="AX730" s="3" t="s">
        <v>72</v>
      </c>
      <c r="AY730" s="88" t="s">
        <v>1164</v>
      </c>
    </row>
    <row r="731" spans="1:51" s="11" customFormat="1" ht="38.4" x14ac:dyDescent="0.2">
      <c r="A731" s="12"/>
      <c r="B731" s="118"/>
      <c r="C731" s="86"/>
      <c r="D731" s="132" t="s">
        <v>74</v>
      </c>
      <c r="E731" s="86"/>
      <c r="F731" s="133" t="s">
        <v>1165</v>
      </c>
      <c r="G731" s="86"/>
      <c r="H731" s="120"/>
      <c r="I731" s="12"/>
      <c r="J731" s="12"/>
      <c r="K731" s="12"/>
      <c r="L731" s="12"/>
      <c r="M731" s="12"/>
      <c r="N731" s="12"/>
      <c r="O731" s="12"/>
      <c r="P731" s="12"/>
      <c r="Q731" s="12"/>
      <c r="AF731" s="3" t="s">
        <v>74</v>
      </c>
      <c r="AG731" s="3" t="s">
        <v>41</v>
      </c>
    </row>
    <row r="732" spans="1:51" s="11" customFormat="1" ht="19.2" x14ac:dyDescent="0.2">
      <c r="A732" s="12"/>
      <c r="B732" s="118"/>
      <c r="C732" s="86"/>
      <c r="D732" s="132" t="s">
        <v>76</v>
      </c>
      <c r="E732" s="86"/>
      <c r="F732" s="133" t="s">
        <v>299</v>
      </c>
      <c r="G732" s="86"/>
      <c r="H732" s="120"/>
      <c r="I732" s="12"/>
      <c r="J732" s="12"/>
      <c r="K732" s="12"/>
      <c r="L732" s="12"/>
      <c r="M732" s="12"/>
      <c r="N732" s="12"/>
      <c r="O732" s="12"/>
      <c r="P732" s="12"/>
      <c r="Q732" s="12"/>
      <c r="AF732" s="3" t="s">
        <v>76</v>
      </c>
      <c r="AG732" s="3" t="s">
        <v>41</v>
      </c>
    </row>
    <row r="733" spans="1:51" s="11" customFormat="1" ht="49.05" customHeight="1" x14ac:dyDescent="0.2">
      <c r="A733" s="12"/>
      <c r="B733" s="118"/>
      <c r="C733" s="79" t="s">
        <v>1166</v>
      </c>
      <c r="D733" s="79" t="s">
        <v>68</v>
      </c>
      <c r="E733" s="80" t="s">
        <v>1167</v>
      </c>
      <c r="F733" s="92" t="s">
        <v>1168</v>
      </c>
      <c r="G733" s="82" t="s">
        <v>80</v>
      </c>
      <c r="H733" s="131">
        <v>100</v>
      </c>
      <c r="I733" s="12"/>
      <c r="J733" s="12"/>
      <c r="K733" s="12"/>
      <c r="L733" s="12"/>
      <c r="M733" s="12"/>
      <c r="N733" s="12"/>
      <c r="O733" s="12"/>
      <c r="P733" s="12"/>
      <c r="Q733" s="12"/>
      <c r="AD733" s="88" t="s">
        <v>72</v>
      </c>
      <c r="AF733" s="88" t="s">
        <v>68</v>
      </c>
      <c r="AG733" s="88" t="s">
        <v>41</v>
      </c>
      <c r="AK733" s="3" t="s">
        <v>65</v>
      </c>
      <c r="AQ733" s="89" t="e">
        <f>IF(#REF!="základní",#REF!,0)</f>
        <v>#REF!</v>
      </c>
      <c r="AR733" s="89" t="e">
        <f>IF(#REF!="snížená",#REF!,0)</f>
        <v>#REF!</v>
      </c>
      <c r="AS733" s="89" t="e">
        <f>IF(#REF!="zákl. přenesená",#REF!,0)</f>
        <v>#REF!</v>
      </c>
      <c r="AT733" s="89" t="e">
        <f>IF(#REF!="sníž. přenesená",#REF!,0)</f>
        <v>#REF!</v>
      </c>
      <c r="AU733" s="89" t="e">
        <f>IF(#REF!="nulová",#REF!,0)</f>
        <v>#REF!</v>
      </c>
      <c r="AV733" s="3" t="s">
        <v>5</v>
      </c>
      <c r="AW733" s="89" t="e">
        <f>ROUND(#REF!*H733,2)</f>
        <v>#REF!</v>
      </c>
      <c r="AX733" s="3" t="s">
        <v>72</v>
      </c>
      <c r="AY733" s="88" t="s">
        <v>1169</v>
      </c>
    </row>
    <row r="734" spans="1:51" s="11" customFormat="1" ht="28.8" x14ac:dyDescent="0.2">
      <c r="A734" s="12"/>
      <c r="B734" s="118"/>
      <c r="C734" s="86"/>
      <c r="D734" s="132" t="s">
        <v>74</v>
      </c>
      <c r="E734" s="86"/>
      <c r="F734" s="133" t="s">
        <v>1170</v>
      </c>
      <c r="G734" s="86"/>
      <c r="H734" s="120"/>
      <c r="I734" s="12"/>
      <c r="J734" s="12"/>
      <c r="K734" s="12"/>
      <c r="L734" s="12"/>
      <c r="M734" s="12"/>
      <c r="N734" s="12"/>
      <c r="O734" s="12"/>
      <c r="P734" s="12"/>
      <c r="Q734" s="12"/>
      <c r="AF734" s="3" t="s">
        <v>74</v>
      </c>
      <c r="AG734" s="3" t="s">
        <v>41</v>
      </c>
    </row>
    <row r="735" spans="1:51" s="11" customFormat="1" ht="19.2" x14ac:dyDescent="0.2">
      <c r="A735" s="12"/>
      <c r="B735" s="118"/>
      <c r="C735" s="86"/>
      <c r="D735" s="132" t="s">
        <v>76</v>
      </c>
      <c r="E735" s="86"/>
      <c r="F735" s="133" t="s">
        <v>299</v>
      </c>
      <c r="G735" s="86"/>
      <c r="H735" s="120"/>
      <c r="I735" s="12"/>
      <c r="J735" s="12"/>
      <c r="K735" s="12"/>
      <c r="L735" s="12"/>
      <c r="M735" s="12"/>
      <c r="N735" s="12"/>
      <c r="O735" s="12"/>
      <c r="P735" s="12"/>
      <c r="Q735" s="12"/>
      <c r="AF735" s="3" t="s">
        <v>76</v>
      </c>
      <c r="AG735" s="3" t="s">
        <v>41</v>
      </c>
    </row>
    <row r="736" spans="1:51" s="11" customFormat="1" ht="49.05" customHeight="1" x14ac:dyDescent="0.2">
      <c r="A736" s="12"/>
      <c r="B736" s="118"/>
      <c r="C736" s="79" t="s">
        <v>1171</v>
      </c>
      <c r="D736" s="79" t="s">
        <v>68</v>
      </c>
      <c r="E736" s="80" t="s">
        <v>1172</v>
      </c>
      <c r="F736" s="92" t="s">
        <v>1173</v>
      </c>
      <c r="G736" s="82" t="s">
        <v>80</v>
      </c>
      <c r="H736" s="131">
        <v>200</v>
      </c>
      <c r="I736" s="12"/>
      <c r="J736" s="12"/>
      <c r="K736" s="12"/>
      <c r="L736" s="12"/>
      <c r="M736" s="12"/>
      <c r="N736" s="12"/>
      <c r="O736" s="12"/>
      <c r="P736" s="12"/>
      <c r="Q736" s="12"/>
      <c r="AD736" s="88" t="s">
        <v>72</v>
      </c>
      <c r="AF736" s="88" t="s">
        <v>68</v>
      </c>
      <c r="AG736" s="88" t="s">
        <v>41</v>
      </c>
      <c r="AK736" s="3" t="s">
        <v>65</v>
      </c>
      <c r="AQ736" s="89" t="e">
        <f>IF(#REF!="základní",#REF!,0)</f>
        <v>#REF!</v>
      </c>
      <c r="AR736" s="89" t="e">
        <f>IF(#REF!="snížená",#REF!,0)</f>
        <v>#REF!</v>
      </c>
      <c r="AS736" s="89" t="e">
        <f>IF(#REF!="zákl. přenesená",#REF!,0)</f>
        <v>#REF!</v>
      </c>
      <c r="AT736" s="89" t="e">
        <f>IF(#REF!="sníž. přenesená",#REF!,0)</f>
        <v>#REF!</v>
      </c>
      <c r="AU736" s="89" t="e">
        <f>IF(#REF!="nulová",#REF!,0)</f>
        <v>#REF!</v>
      </c>
      <c r="AV736" s="3" t="s">
        <v>5</v>
      </c>
      <c r="AW736" s="89" t="e">
        <f>ROUND(#REF!*H736,2)</f>
        <v>#REF!</v>
      </c>
      <c r="AX736" s="3" t="s">
        <v>72</v>
      </c>
      <c r="AY736" s="88" t="s">
        <v>1174</v>
      </c>
    </row>
    <row r="737" spans="1:51" s="11" customFormat="1" ht="28.8" x14ac:dyDescent="0.2">
      <c r="A737" s="12"/>
      <c r="B737" s="118"/>
      <c r="C737" s="86"/>
      <c r="D737" s="132" t="s">
        <v>74</v>
      </c>
      <c r="E737" s="86"/>
      <c r="F737" s="133" t="s">
        <v>1170</v>
      </c>
      <c r="G737" s="86"/>
      <c r="H737" s="120"/>
      <c r="I737" s="12"/>
      <c r="J737" s="12"/>
      <c r="K737" s="12"/>
      <c r="L737" s="12"/>
      <c r="M737" s="12"/>
      <c r="N737" s="12"/>
      <c r="O737" s="12"/>
      <c r="P737" s="12"/>
      <c r="Q737" s="12"/>
      <c r="AF737" s="3" t="s">
        <v>74</v>
      </c>
      <c r="AG737" s="3" t="s">
        <v>41</v>
      </c>
    </row>
    <row r="738" spans="1:51" s="11" customFormat="1" ht="19.2" x14ac:dyDescent="0.2">
      <c r="A738" s="12"/>
      <c r="B738" s="118"/>
      <c r="C738" s="86"/>
      <c r="D738" s="132" t="s">
        <v>76</v>
      </c>
      <c r="E738" s="86"/>
      <c r="F738" s="133" t="s">
        <v>299</v>
      </c>
      <c r="G738" s="86"/>
      <c r="H738" s="120"/>
      <c r="I738" s="12"/>
      <c r="J738" s="12"/>
      <c r="K738" s="12"/>
      <c r="L738" s="12"/>
      <c r="M738" s="12"/>
      <c r="N738" s="12"/>
      <c r="O738" s="12"/>
      <c r="P738" s="12"/>
      <c r="Q738" s="12"/>
      <c r="AF738" s="3" t="s">
        <v>76</v>
      </c>
      <c r="AG738" s="3" t="s">
        <v>41</v>
      </c>
    </row>
    <row r="739" spans="1:51" s="11" customFormat="1" ht="49.05" customHeight="1" x14ac:dyDescent="0.2">
      <c r="A739" s="12"/>
      <c r="B739" s="118"/>
      <c r="C739" s="79" t="s">
        <v>1175</v>
      </c>
      <c r="D739" s="79" t="s">
        <v>68</v>
      </c>
      <c r="E739" s="80" t="s">
        <v>1176</v>
      </c>
      <c r="F739" s="92" t="s">
        <v>1177</v>
      </c>
      <c r="G739" s="82" t="s">
        <v>80</v>
      </c>
      <c r="H739" s="131">
        <v>100</v>
      </c>
      <c r="I739" s="12"/>
      <c r="J739" s="12"/>
      <c r="K739" s="12"/>
      <c r="L739" s="12"/>
      <c r="M739" s="12"/>
      <c r="N739" s="12"/>
      <c r="O739" s="12"/>
      <c r="P739" s="12"/>
      <c r="Q739" s="12"/>
      <c r="AD739" s="88" t="s">
        <v>72</v>
      </c>
      <c r="AF739" s="88" t="s">
        <v>68</v>
      </c>
      <c r="AG739" s="88" t="s">
        <v>41</v>
      </c>
      <c r="AK739" s="3" t="s">
        <v>65</v>
      </c>
      <c r="AQ739" s="89" t="e">
        <f>IF(#REF!="základní",#REF!,0)</f>
        <v>#REF!</v>
      </c>
      <c r="AR739" s="89" t="e">
        <f>IF(#REF!="snížená",#REF!,0)</f>
        <v>#REF!</v>
      </c>
      <c r="AS739" s="89" t="e">
        <f>IF(#REF!="zákl. přenesená",#REF!,0)</f>
        <v>#REF!</v>
      </c>
      <c r="AT739" s="89" t="e">
        <f>IF(#REF!="sníž. přenesená",#REF!,0)</f>
        <v>#REF!</v>
      </c>
      <c r="AU739" s="89" t="e">
        <f>IF(#REF!="nulová",#REF!,0)</f>
        <v>#REF!</v>
      </c>
      <c r="AV739" s="3" t="s">
        <v>5</v>
      </c>
      <c r="AW739" s="89" t="e">
        <f>ROUND(#REF!*H739,2)</f>
        <v>#REF!</v>
      </c>
      <c r="AX739" s="3" t="s">
        <v>72</v>
      </c>
      <c r="AY739" s="88" t="s">
        <v>1178</v>
      </c>
    </row>
    <row r="740" spans="1:51" s="11" customFormat="1" ht="28.8" x14ac:dyDescent="0.2">
      <c r="A740" s="12"/>
      <c r="B740" s="118"/>
      <c r="C740" s="86"/>
      <c r="D740" s="132" t="s">
        <v>74</v>
      </c>
      <c r="E740" s="86"/>
      <c r="F740" s="133" t="s">
        <v>1170</v>
      </c>
      <c r="G740" s="86"/>
      <c r="H740" s="120"/>
      <c r="I740" s="12"/>
      <c r="J740" s="12"/>
      <c r="K740" s="12"/>
      <c r="L740" s="12"/>
      <c r="M740" s="12"/>
      <c r="N740" s="12"/>
      <c r="O740" s="12"/>
      <c r="P740" s="12"/>
      <c r="Q740" s="12"/>
      <c r="AF740" s="3" t="s">
        <v>74</v>
      </c>
      <c r="AG740" s="3" t="s">
        <v>41</v>
      </c>
    </row>
    <row r="741" spans="1:51" s="11" customFormat="1" ht="19.2" x14ac:dyDescent="0.2">
      <c r="A741" s="12"/>
      <c r="B741" s="118"/>
      <c r="C741" s="86"/>
      <c r="D741" s="132" t="s">
        <v>76</v>
      </c>
      <c r="E741" s="86"/>
      <c r="F741" s="133" t="s">
        <v>299</v>
      </c>
      <c r="G741" s="86"/>
      <c r="H741" s="120"/>
      <c r="I741" s="12"/>
      <c r="J741" s="12"/>
      <c r="K741" s="12"/>
      <c r="L741" s="12"/>
      <c r="M741" s="12"/>
      <c r="N741" s="12"/>
      <c r="O741" s="12"/>
      <c r="P741" s="12"/>
      <c r="Q741" s="12"/>
      <c r="AF741" s="3" t="s">
        <v>76</v>
      </c>
      <c r="AG741" s="3" t="s">
        <v>41</v>
      </c>
    </row>
    <row r="742" spans="1:51" s="11" customFormat="1" ht="49.05" customHeight="1" x14ac:dyDescent="0.2">
      <c r="A742" s="12"/>
      <c r="B742" s="118"/>
      <c r="C742" s="79" t="s">
        <v>1179</v>
      </c>
      <c r="D742" s="79" t="s">
        <v>68</v>
      </c>
      <c r="E742" s="80" t="s">
        <v>1180</v>
      </c>
      <c r="F742" s="92" t="s">
        <v>1181</v>
      </c>
      <c r="G742" s="82" t="s">
        <v>80</v>
      </c>
      <c r="H742" s="131">
        <v>100</v>
      </c>
      <c r="I742" s="12"/>
      <c r="J742" s="12"/>
      <c r="K742" s="12"/>
      <c r="L742" s="12"/>
      <c r="M742" s="12"/>
      <c r="N742" s="12"/>
      <c r="O742" s="12"/>
      <c r="P742" s="12"/>
      <c r="Q742" s="12"/>
      <c r="AD742" s="88" t="s">
        <v>72</v>
      </c>
      <c r="AF742" s="88" t="s">
        <v>68</v>
      </c>
      <c r="AG742" s="88" t="s">
        <v>41</v>
      </c>
      <c r="AK742" s="3" t="s">
        <v>65</v>
      </c>
      <c r="AQ742" s="89" t="e">
        <f>IF(#REF!="základní",#REF!,0)</f>
        <v>#REF!</v>
      </c>
      <c r="AR742" s="89" t="e">
        <f>IF(#REF!="snížená",#REF!,0)</f>
        <v>#REF!</v>
      </c>
      <c r="AS742" s="89" t="e">
        <f>IF(#REF!="zákl. přenesená",#REF!,0)</f>
        <v>#REF!</v>
      </c>
      <c r="AT742" s="89" t="e">
        <f>IF(#REF!="sníž. přenesená",#REF!,0)</f>
        <v>#REF!</v>
      </c>
      <c r="AU742" s="89" t="e">
        <f>IF(#REF!="nulová",#REF!,0)</f>
        <v>#REF!</v>
      </c>
      <c r="AV742" s="3" t="s">
        <v>5</v>
      </c>
      <c r="AW742" s="89" t="e">
        <f>ROUND(#REF!*H742,2)</f>
        <v>#REF!</v>
      </c>
      <c r="AX742" s="3" t="s">
        <v>72</v>
      </c>
      <c r="AY742" s="88" t="s">
        <v>1182</v>
      </c>
    </row>
    <row r="743" spans="1:51" s="11" customFormat="1" ht="28.8" x14ac:dyDescent="0.2">
      <c r="A743" s="12"/>
      <c r="B743" s="118"/>
      <c r="C743" s="86"/>
      <c r="D743" s="132" t="s">
        <v>74</v>
      </c>
      <c r="E743" s="86"/>
      <c r="F743" s="133" t="s">
        <v>1170</v>
      </c>
      <c r="G743" s="86"/>
      <c r="H743" s="120"/>
      <c r="I743" s="12"/>
      <c r="J743" s="12"/>
      <c r="K743" s="12"/>
      <c r="L743" s="12"/>
      <c r="M743" s="12"/>
      <c r="N743" s="12"/>
      <c r="O743" s="12"/>
      <c r="P743" s="12"/>
      <c r="Q743" s="12"/>
      <c r="AF743" s="3" t="s">
        <v>74</v>
      </c>
      <c r="AG743" s="3" t="s">
        <v>41</v>
      </c>
    </row>
    <row r="744" spans="1:51" s="11" customFormat="1" ht="19.2" x14ac:dyDescent="0.2">
      <c r="A744" s="12"/>
      <c r="B744" s="118"/>
      <c r="C744" s="86"/>
      <c r="D744" s="132" t="s">
        <v>76</v>
      </c>
      <c r="E744" s="86"/>
      <c r="F744" s="133" t="s">
        <v>299</v>
      </c>
      <c r="G744" s="86"/>
      <c r="H744" s="120"/>
      <c r="I744" s="12"/>
      <c r="J744" s="12"/>
      <c r="K744" s="12"/>
      <c r="L744" s="12"/>
      <c r="M744" s="12"/>
      <c r="N744" s="12"/>
      <c r="O744" s="12"/>
      <c r="P744" s="12"/>
      <c r="Q744" s="12"/>
      <c r="AF744" s="3" t="s">
        <v>76</v>
      </c>
      <c r="AG744" s="3" t="s">
        <v>41</v>
      </c>
    </row>
    <row r="745" spans="1:51" s="11" customFormat="1" ht="55.5" customHeight="1" x14ac:dyDescent="0.2">
      <c r="A745" s="12"/>
      <c r="B745" s="118"/>
      <c r="C745" s="79" t="s">
        <v>1183</v>
      </c>
      <c r="D745" s="79" t="s">
        <v>68</v>
      </c>
      <c r="E745" s="80" t="s">
        <v>1184</v>
      </c>
      <c r="F745" s="92" t="s">
        <v>1185</v>
      </c>
      <c r="G745" s="82" t="s">
        <v>80</v>
      </c>
      <c r="H745" s="131">
        <v>100</v>
      </c>
      <c r="I745" s="12"/>
      <c r="J745" s="12"/>
      <c r="K745" s="12"/>
      <c r="L745" s="12"/>
      <c r="M745" s="12"/>
      <c r="N745" s="12"/>
      <c r="O745" s="12"/>
      <c r="P745" s="12"/>
      <c r="Q745" s="12"/>
      <c r="AD745" s="88" t="s">
        <v>72</v>
      </c>
      <c r="AF745" s="88" t="s">
        <v>68</v>
      </c>
      <c r="AG745" s="88" t="s">
        <v>41</v>
      </c>
      <c r="AK745" s="3" t="s">
        <v>65</v>
      </c>
      <c r="AQ745" s="89" t="e">
        <f>IF(#REF!="základní",#REF!,0)</f>
        <v>#REF!</v>
      </c>
      <c r="AR745" s="89" t="e">
        <f>IF(#REF!="snížená",#REF!,0)</f>
        <v>#REF!</v>
      </c>
      <c r="AS745" s="89" t="e">
        <f>IF(#REF!="zákl. přenesená",#REF!,0)</f>
        <v>#REF!</v>
      </c>
      <c r="AT745" s="89" t="e">
        <f>IF(#REF!="sníž. přenesená",#REF!,0)</f>
        <v>#REF!</v>
      </c>
      <c r="AU745" s="89" t="e">
        <f>IF(#REF!="nulová",#REF!,0)</f>
        <v>#REF!</v>
      </c>
      <c r="AV745" s="3" t="s">
        <v>5</v>
      </c>
      <c r="AW745" s="89" t="e">
        <f>ROUND(#REF!*H745,2)</f>
        <v>#REF!</v>
      </c>
      <c r="AX745" s="3" t="s">
        <v>72</v>
      </c>
      <c r="AY745" s="88" t="s">
        <v>1186</v>
      </c>
    </row>
    <row r="746" spans="1:51" s="11" customFormat="1" ht="38.4" x14ac:dyDescent="0.2">
      <c r="A746" s="12"/>
      <c r="B746" s="118"/>
      <c r="C746" s="86"/>
      <c r="D746" s="132" t="s">
        <v>74</v>
      </c>
      <c r="E746" s="86"/>
      <c r="F746" s="133" t="s">
        <v>1187</v>
      </c>
      <c r="G746" s="86"/>
      <c r="H746" s="120"/>
      <c r="I746" s="12"/>
      <c r="J746" s="12"/>
      <c r="K746" s="12"/>
      <c r="L746" s="12"/>
      <c r="M746" s="12"/>
      <c r="N746" s="12"/>
      <c r="O746" s="12"/>
      <c r="P746" s="12"/>
      <c r="Q746" s="12"/>
      <c r="AF746" s="3" t="s">
        <v>74</v>
      </c>
      <c r="AG746" s="3" t="s">
        <v>41</v>
      </c>
    </row>
    <row r="747" spans="1:51" s="11" customFormat="1" ht="19.2" x14ac:dyDescent="0.2">
      <c r="A747" s="12"/>
      <c r="B747" s="118"/>
      <c r="C747" s="86"/>
      <c r="D747" s="132" t="s">
        <v>76</v>
      </c>
      <c r="E747" s="86"/>
      <c r="F747" s="133" t="s">
        <v>1188</v>
      </c>
      <c r="G747" s="86"/>
      <c r="H747" s="120"/>
      <c r="I747" s="12"/>
      <c r="J747" s="12"/>
      <c r="K747" s="12"/>
      <c r="L747" s="12"/>
      <c r="M747" s="12"/>
      <c r="N747" s="12"/>
      <c r="O747" s="12"/>
      <c r="P747" s="12"/>
      <c r="Q747" s="12"/>
      <c r="AF747" s="3" t="s">
        <v>76</v>
      </c>
      <c r="AG747" s="3" t="s">
        <v>41</v>
      </c>
    </row>
    <row r="748" spans="1:51" s="11" customFormat="1" ht="55.5" customHeight="1" x14ac:dyDescent="0.2">
      <c r="A748" s="12"/>
      <c r="B748" s="118"/>
      <c r="C748" s="79" t="s">
        <v>1189</v>
      </c>
      <c r="D748" s="79" t="s">
        <v>68</v>
      </c>
      <c r="E748" s="80" t="s">
        <v>1190</v>
      </c>
      <c r="F748" s="92" t="s">
        <v>1191</v>
      </c>
      <c r="G748" s="82" t="s">
        <v>80</v>
      </c>
      <c r="H748" s="131">
        <v>100</v>
      </c>
      <c r="I748" s="12"/>
      <c r="J748" s="12"/>
      <c r="K748" s="12"/>
      <c r="L748" s="12"/>
      <c r="M748" s="12"/>
      <c r="N748" s="12"/>
      <c r="O748" s="12"/>
      <c r="P748" s="12"/>
      <c r="Q748" s="12"/>
      <c r="AD748" s="88" t="s">
        <v>72</v>
      </c>
      <c r="AF748" s="88" t="s">
        <v>68</v>
      </c>
      <c r="AG748" s="88" t="s">
        <v>41</v>
      </c>
      <c r="AK748" s="3" t="s">
        <v>65</v>
      </c>
      <c r="AQ748" s="89" t="e">
        <f>IF(#REF!="základní",#REF!,0)</f>
        <v>#REF!</v>
      </c>
      <c r="AR748" s="89" t="e">
        <f>IF(#REF!="snížená",#REF!,0)</f>
        <v>#REF!</v>
      </c>
      <c r="AS748" s="89" t="e">
        <f>IF(#REF!="zákl. přenesená",#REF!,0)</f>
        <v>#REF!</v>
      </c>
      <c r="AT748" s="89" t="e">
        <f>IF(#REF!="sníž. přenesená",#REF!,0)</f>
        <v>#REF!</v>
      </c>
      <c r="AU748" s="89" t="e">
        <f>IF(#REF!="nulová",#REF!,0)</f>
        <v>#REF!</v>
      </c>
      <c r="AV748" s="3" t="s">
        <v>5</v>
      </c>
      <c r="AW748" s="89" t="e">
        <f>ROUND(#REF!*H748,2)</f>
        <v>#REF!</v>
      </c>
      <c r="AX748" s="3" t="s">
        <v>72</v>
      </c>
      <c r="AY748" s="88" t="s">
        <v>1192</v>
      </c>
    </row>
    <row r="749" spans="1:51" s="11" customFormat="1" ht="38.4" x14ac:dyDescent="0.2">
      <c r="A749" s="12"/>
      <c r="B749" s="118"/>
      <c r="C749" s="86"/>
      <c r="D749" s="132" t="s">
        <v>74</v>
      </c>
      <c r="E749" s="86"/>
      <c r="F749" s="133" t="s">
        <v>1187</v>
      </c>
      <c r="G749" s="86"/>
      <c r="H749" s="120"/>
      <c r="I749" s="12"/>
      <c r="J749" s="12"/>
      <c r="K749" s="12"/>
      <c r="L749" s="12"/>
      <c r="M749" s="12"/>
      <c r="N749" s="12"/>
      <c r="O749" s="12"/>
      <c r="P749" s="12"/>
      <c r="Q749" s="12"/>
      <c r="AF749" s="3" t="s">
        <v>74</v>
      </c>
      <c r="AG749" s="3" t="s">
        <v>41</v>
      </c>
    </row>
    <row r="750" spans="1:51" s="11" customFormat="1" ht="19.2" x14ac:dyDescent="0.2">
      <c r="A750" s="12"/>
      <c r="B750" s="118"/>
      <c r="C750" s="86"/>
      <c r="D750" s="132" t="s">
        <v>76</v>
      </c>
      <c r="E750" s="86"/>
      <c r="F750" s="133" t="s">
        <v>1188</v>
      </c>
      <c r="G750" s="86"/>
      <c r="H750" s="120"/>
      <c r="I750" s="12"/>
      <c r="J750" s="12"/>
      <c r="K750" s="12"/>
      <c r="L750" s="12"/>
      <c r="M750" s="12"/>
      <c r="N750" s="12"/>
      <c r="O750" s="12"/>
      <c r="P750" s="12"/>
      <c r="Q750" s="12"/>
      <c r="AF750" s="3" t="s">
        <v>76</v>
      </c>
      <c r="AG750" s="3" t="s">
        <v>41</v>
      </c>
    </row>
    <row r="751" spans="1:51" s="11" customFormat="1" ht="55.5" customHeight="1" x14ac:dyDescent="0.2">
      <c r="A751" s="12"/>
      <c r="B751" s="118"/>
      <c r="C751" s="79" t="s">
        <v>1193</v>
      </c>
      <c r="D751" s="79" t="s">
        <v>68</v>
      </c>
      <c r="E751" s="80" t="s">
        <v>1194</v>
      </c>
      <c r="F751" s="92" t="s">
        <v>1195</v>
      </c>
      <c r="G751" s="82" t="s">
        <v>80</v>
      </c>
      <c r="H751" s="131">
        <v>100</v>
      </c>
      <c r="I751" s="12"/>
      <c r="J751" s="12"/>
      <c r="K751" s="12"/>
      <c r="L751" s="12"/>
      <c r="M751" s="12"/>
      <c r="N751" s="12"/>
      <c r="O751" s="12"/>
      <c r="P751" s="12"/>
      <c r="Q751" s="12"/>
      <c r="AD751" s="88" t="s">
        <v>72</v>
      </c>
      <c r="AF751" s="88" t="s">
        <v>68</v>
      </c>
      <c r="AG751" s="88" t="s">
        <v>41</v>
      </c>
      <c r="AK751" s="3" t="s">
        <v>65</v>
      </c>
      <c r="AQ751" s="89" t="e">
        <f>IF(#REF!="základní",#REF!,0)</f>
        <v>#REF!</v>
      </c>
      <c r="AR751" s="89" t="e">
        <f>IF(#REF!="snížená",#REF!,0)</f>
        <v>#REF!</v>
      </c>
      <c r="AS751" s="89" t="e">
        <f>IF(#REF!="zákl. přenesená",#REF!,0)</f>
        <v>#REF!</v>
      </c>
      <c r="AT751" s="89" t="e">
        <f>IF(#REF!="sníž. přenesená",#REF!,0)</f>
        <v>#REF!</v>
      </c>
      <c r="AU751" s="89" t="e">
        <f>IF(#REF!="nulová",#REF!,0)</f>
        <v>#REF!</v>
      </c>
      <c r="AV751" s="3" t="s">
        <v>5</v>
      </c>
      <c r="AW751" s="89" t="e">
        <f>ROUND(#REF!*H751,2)</f>
        <v>#REF!</v>
      </c>
      <c r="AX751" s="3" t="s">
        <v>72</v>
      </c>
      <c r="AY751" s="88" t="s">
        <v>1196</v>
      </c>
    </row>
    <row r="752" spans="1:51" s="11" customFormat="1" ht="38.4" x14ac:dyDescent="0.2">
      <c r="A752" s="12"/>
      <c r="B752" s="118"/>
      <c r="C752" s="86"/>
      <c r="D752" s="132" t="s">
        <v>74</v>
      </c>
      <c r="E752" s="86"/>
      <c r="F752" s="133" t="s">
        <v>1197</v>
      </c>
      <c r="G752" s="86"/>
      <c r="H752" s="120"/>
      <c r="I752" s="12"/>
      <c r="J752" s="12"/>
      <c r="K752" s="12"/>
      <c r="L752" s="12"/>
      <c r="M752" s="12"/>
      <c r="N752" s="12"/>
      <c r="O752" s="12"/>
      <c r="P752" s="12"/>
      <c r="Q752" s="12"/>
      <c r="AF752" s="3" t="s">
        <v>74</v>
      </c>
      <c r="AG752" s="3" t="s">
        <v>41</v>
      </c>
    </row>
    <row r="753" spans="1:51" s="11" customFormat="1" ht="19.2" x14ac:dyDescent="0.2">
      <c r="A753" s="12"/>
      <c r="B753" s="118"/>
      <c r="C753" s="86"/>
      <c r="D753" s="132" t="s">
        <v>76</v>
      </c>
      <c r="E753" s="86"/>
      <c r="F753" s="133" t="s">
        <v>1188</v>
      </c>
      <c r="G753" s="86"/>
      <c r="H753" s="120"/>
      <c r="I753" s="12"/>
      <c r="J753" s="12"/>
      <c r="K753" s="12"/>
      <c r="L753" s="12"/>
      <c r="M753" s="12"/>
      <c r="N753" s="12"/>
      <c r="O753" s="12"/>
      <c r="P753" s="12"/>
      <c r="Q753" s="12"/>
      <c r="AF753" s="3" t="s">
        <v>76</v>
      </c>
      <c r="AG753" s="3" t="s">
        <v>41</v>
      </c>
    </row>
    <row r="754" spans="1:51" s="11" customFormat="1" ht="55.5" customHeight="1" x14ac:dyDescent="0.2">
      <c r="A754" s="12"/>
      <c r="B754" s="118"/>
      <c r="C754" s="79" t="s">
        <v>1198</v>
      </c>
      <c r="D754" s="79" t="s">
        <v>68</v>
      </c>
      <c r="E754" s="80" t="s">
        <v>1199</v>
      </c>
      <c r="F754" s="92" t="s">
        <v>1200</v>
      </c>
      <c r="G754" s="82" t="s">
        <v>80</v>
      </c>
      <c r="H754" s="131">
        <v>100</v>
      </c>
      <c r="I754" s="12"/>
      <c r="J754" s="12"/>
      <c r="K754" s="12"/>
      <c r="L754" s="12"/>
      <c r="M754" s="12"/>
      <c r="N754" s="12"/>
      <c r="O754" s="12"/>
      <c r="P754" s="12"/>
      <c r="Q754" s="12"/>
      <c r="AD754" s="88" t="s">
        <v>72</v>
      </c>
      <c r="AF754" s="88" t="s">
        <v>68</v>
      </c>
      <c r="AG754" s="88" t="s">
        <v>41</v>
      </c>
      <c r="AK754" s="3" t="s">
        <v>65</v>
      </c>
      <c r="AQ754" s="89" t="e">
        <f>IF(#REF!="základní",#REF!,0)</f>
        <v>#REF!</v>
      </c>
      <c r="AR754" s="89" t="e">
        <f>IF(#REF!="snížená",#REF!,0)</f>
        <v>#REF!</v>
      </c>
      <c r="AS754" s="89" t="e">
        <f>IF(#REF!="zákl. přenesená",#REF!,0)</f>
        <v>#REF!</v>
      </c>
      <c r="AT754" s="89" t="e">
        <f>IF(#REF!="sníž. přenesená",#REF!,0)</f>
        <v>#REF!</v>
      </c>
      <c r="AU754" s="89" t="e">
        <f>IF(#REF!="nulová",#REF!,0)</f>
        <v>#REF!</v>
      </c>
      <c r="AV754" s="3" t="s">
        <v>5</v>
      </c>
      <c r="AW754" s="89" t="e">
        <f>ROUND(#REF!*H754,2)</f>
        <v>#REF!</v>
      </c>
      <c r="AX754" s="3" t="s">
        <v>72</v>
      </c>
      <c r="AY754" s="88" t="s">
        <v>1201</v>
      </c>
    </row>
    <row r="755" spans="1:51" s="11" customFormat="1" ht="38.4" x14ac:dyDescent="0.2">
      <c r="A755" s="12"/>
      <c r="B755" s="118"/>
      <c r="C755" s="86"/>
      <c r="D755" s="132" t="s">
        <v>74</v>
      </c>
      <c r="E755" s="86"/>
      <c r="F755" s="133" t="s">
        <v>1197</v>
      </c>
      <c r="G755" s="86"/>
      <c r="H755" s="120"/>
      <c r="I755" s="12"/>
      <c r="J755" s="12"/>
      <c r="K755" s="12"/>
      <c r="L755" s="12"/>
      <c r="M755" s="12"/>
      <c r="N755" s="12"/>
      <c r="O755" s="12"/>
      <c r="P755" s="12"/>
      <c r="Q755" s="12"/>
      <c r="AF755" s="3" t="s">
        <v>74</v>
      </c>
      <c r="AG755" s="3" t="s">
        <v>41</v>
      </c>
    </row>
    <row r="756" spans="1:51" s="11" customFormat="1" ht="19.2" x14ac:dyDescent="0.2">
      <c r="A756" s="12"/>
      <c r="B756" s="118"/>
      <c r="C756" s="86"/>
      <c r="D756" s="132" t="s">
        <v>76</v>
      </c>
      <c r="E756" s="86"/>
      <c r="F756" s="133" t="s">
        <v>1188</v>
      </c>
      <c r="G756" s="86"/>
      <c r="H756" s="120"/>
      <c r="I756" s="12"/>
      <c r="J756" s="12"/>
      <c r="K756" s="12"/>
      <c r="L756" s="12"/>
      <c r="M756" s="12"/>
      <c r="N756" s="12"/>
      <c r="O756" s="12"/>
      <c r="P756" s="12"/>
      <c r="Q756" s="12"/>
      <c r="AF756" s="3" t="s">
        <v>76</v>
      </c>
      <c r="AG756" s="3" t="s">
        <v>41</v>
      </c>
    </row>
    <row r="757" spans="1:51" s="11" customFormat="1" ht="49.05" customHeight="1" x14ac:dyDescent="0.2">
      <c r="A757" s="12"/>
      <c r="B757" s="118"/>
      <c r="C757" s="79" t="s">
        <v>1202</v>
      </c>
      <c r="D757" s="79" t="s">
        <v>68</v>
      </c>
      <c r="E757" s="80" t="s">
        <v>1203</v>
      </c>
      <c r="F757" s="92" t="s">
        <v>1204</v>
      </c>
      <c r="G757" s="82" t="s">
        <v>80</v>
      </c>
      <c r="H757" s="131">
        <v>10</v>
      </c>
      <c r="I757" s="12"/>
      <c r="J757" s="12"/>
      <c r="K757" s="12"/>
      <c r="L757" s="12"/>
      <c r="M757" s="12"/>
      <c r="N757" s="12"/>
      <c r="O757" s="12"/>
      <c r="P757" s="12"/>
      <c r="Q757" s="12"/>
      <c r="AD757" s="88" t="s">
        <v>72</v>
      </c>
      <c r="AF757" s="88" t="s">
        <v>68</v>
      </c>
      <c r="AG757" s="88" t="s">
        <v>41</v>
      </c>
      <c r="AK757" s="3" t="s">
        <v>65</v>
      </c>
      <c r="AQ757" s="89" t="e">
        <f>IF(#REF!="základní",#REF!,0)</f>
        <v>#REF!</v>
      </c>
      <c r="AR757" s="89" t="e">
        <f>IF(#REF!="snížená",#REF!,0)</f>
        <v>#REF!</v>
      </c>
      <c r="AS757" s="89" t="e">
        <f>IF(#REF!="zákl. přenesená",#REF!,0)</f>
        <v>#REF!</v>
      </c>
      <c r="AT757" s="89" t="e">
        <f>IF(#REF!="sníž. přenesená",#REF!,0)</f>
        <v>#REF!</v>
      </c>
      <c r="AU757" s="89" t="e">
        <f>IF(#REF!="nulová",#REF!,0)</f>
        <v>#REF!</v>
      </c>
      <c r="AV757" s="3" t="s">
        <v>5</v>
      </c>
      <c r="AW757" s="89" t="e">
        <f>ROUND(#REF!*H757,2)</f>
        <v>#REF!</v>
      </c>
      <c r="AX757" s="3" t="s">
        <v>72</v>
      </c>
      <c r="AY757" s="88" t="s">
        <v>1205</v>
      </c>
    </row>
    <row r="758" spans="1:51" s="11" customFormat="1" ht="28.8" x14ac:dyDescent="0.2">
      <c r="A758" s="12"/>
      <c r="B758" s="118"/>
      <c r="C758" s="86"/>
      <c r="D758" s="132" t="s">
        <v>74</v>
      </c>
      <c r="E758" s="86"/>
      <c r="F758" s="133" t="s">
        <v>1206</v>
      </c>
      <c r="G758" s="86"/>
      <c r="H758" s="120"/>
      <c r="I758" s="12"/>
      <c r="J758" s="12"/>
      <c r="K758" s="12"/>
      <c r="L758" s="12"/>
      <c r="M758" s="12"/>
      <c r="N758" s="12"/>
      <c r="O758" s="12"/>
      <c r="P758" s="12"/>
      <c r="Q758" s="12"/>
      <c r="AF758" s="3" t="s">
        <v>74</v>
      </c>
      <c r="AG758" s="3" t="s">
        <v>41</v>
      </c>
    </row>
    <row r="759" spans="1:51" s="11" customFormat="1" ht="62.7" customHeight="1" x14ac:dyDescent="0.2">
      <c r="A759" s="12"/>
      <c r="B759" s="118"/>
      <c r="C759" s="79" t="s">
        <v>1207</v>
      </c>
      <c r="D759" s="79" t="s">
        <v>68</v>
      </c>
      <c r="E759" s="80" t="s">
        <v>1208</v>
      </c>
      <c r="F759" s="92" t="s">
        <v>1209</v>
      </c>
      <c r="G759" s="82" t="s">
        <v>80</v>
      </c>
      <c r="H759" s="131">
        <v>50</v>
      </c>
      <c r="I759" s="12"/>
      <c r="J759" s="12"/>
      <c r="K759" s="12"/>
      <c r="L759" s="12"/>
      <c r="M759" s="12"/>
      <c r="N759" s="12"/>
      <c r="O759" s="12"/>
      <c r="P759" s="12"/>
      <c r="Q759" s="12"/>
      <c r="AD759" s="88" t="s">
        <v>72</v>
      </c>
      <c r="AF759" s="88" t="s">
        <v>68</v>
      </c>
      <c r="AG759" s="88" t="s">
        <v>41</v>
      </c>
      <c r="AK759" s="3" t="s">
        <v>65</v>
      </c>
      <c r="AQ759" s="89" t="e">
        <f>IF(#REF!="základní",#REF!,0)</f>
        <v>#REF!</v>
      </c>
      <c r="AR759" s="89" t="e">
        <f>IF(#REF!="snížená",#REF!,0)</f>
        <v>#REF!</v>
      </c>
      <c r="AS759" s="89" t="e">
        <f>IF(#REF!="zákl. přenesená",#REF!,0)</f>
        <v>#REF!</v>
      </c>
      <c r="AT759" s="89" t="e">
        <f>IF(#REF!="sníž. přenesená",#REF!,0)</f>
        <v>#REF!</v>
      </c>
      <c r="AU759" s="89" t="e">
        <f>IF(#REF!="nulová",#REF!,0)</f>
        <v>#REF!</v>
      </c>
      <c r="AV759" s="3" t="s">
        <v>5</v>
      </c>
      <c r="AW759" s="89" t="e">
        <f>ROUND(#REF!*H759,2)</f>
        <v>#REF!</v>
      </c>
      <c r="AX759" s="3" t="s">
        <v>72</v>
      </c>
      <c r="AY759" s="88" t="s">
        <v>1210</v>
      </c>
    </row>
    <row r="760" spans="1:51" s="11" customFormat="1" ht="28.8" x14ac:dyDescent="0.2">
      <c r="A760" s="12"/>
      <c r="B760" s="118"/>
      <c r="C760" s="86"/>
      <c r="D760" s="132" t="s">
        <v>74</v>
      </c>
      <c r="E760" s="86"/>
      <c r="F760" s="133" t="s">
        <v>1206</v>
      </c>
      <c r="G760" s="86"/>
      <c r="H760" s="120"/>
      <c r="I760" s="12"/>
      <c r="J760" s="12"/>
      <c r="K760" s="12"/>
      <c r="L760" s="12"/>
      <c r="M760" s="12"/>
      <c r="N760" s="12"/>
      <c r="O760" s="12"/>
      <c r="P760" s="12"/>
      <c r="Q760" s="12"/>
      <c r="AF760" s="3" t="s">
        <v>74</v>
      </c>
      <c r="AG760" s="3" t="s">
        <v>41</v>
      </c>
    </row>
    <row r="761" spans="1:51" s="11" customFormat="1" ht="62.7" customHeight="1" x14ac:dyDescent="0.2">
      <c r="A761" s="12"/>
      <c r="B761" s="118"/>
      <c r="C761" s="79" t="s">
        <v>1211</v>
      </c>
      <c r="D761" s="79" t="s">
        <v>68</v>
      </c>
      <c r="E761" s="80" t="s">
        <v>1212</v>
      </c>
      <c r="F761" s="92" t="s">
        <v>1213</v>
      </c>
      <c r="G761" s="82" t="s">
        <v>80</v>
      </c>
      <c r="H761" s="131">
        <v>20</v>
      </c>
      <c r="I761" s="12"/>
      <c r="J761" s="12"/>
      <c r="K761" s="12"/>
      <c r="L761" s="12"/>
      <c r="M761" s="12"/>
      <c r="N761" s="12"/>
      <c r="O761" s="12"/>
      <c r="P761" s="12"/>
      <c r="Q761" s="12"/>
      <c r="AD761" s="88" t="s">
        <v>72</v>
      </c>
      <c r="AF761" s="88" t="s">
        <v>68</v>
      </c>
      <c r="AG761" s="88" t="s">
        <v>41</v>
      </c>
      <c r="AK761" s="3" t="s">
        <v>65</v>
      </c>
      <c r="AQ761" s="89" t="e">
        <f>IF(#REF!="základní",#REF!,0)</f>
        <v>#REF!</v>
      </c>
      <c r="AR761" s="89" t="e">
        <f>IF(#REF!="snížená",#REF!,0)</f>
        <v>#REF!</v>
      </c>
      <c r="AS761" s="89" t="e">
        <f>IF(#REF!="zákl. přenesená",#REF!,0)</f>
        <v>#REF!</v>
      </c>
      <c r="AT761" s="89" t="e">
        <f>IF(#REF!="sníž. přenesená",#REF!,0)</f>
        <v>#REF!</v>
      </c>
      <c r="AU761" s="89" t="e">
        <f>IF(#REF!="nulová",#REF!,0)</f>
        <v>#REF!</v>
      </c>
      <c r="AV761" s="3" t="s">
        <v>5</v>
      </c>
      <c r="AW761" s="89" t="e">
        <f>ROUND(#REF!*H761,2)</f>
        <v>#REF!</v>
      </c>
      <c r="AX761" s="3" t="s">
        <v>72</v>
      </c>
      <c r="AY761" s="88" t="s">
        <v>1214</v>
      </c>
    </row>
    <row r="762" spans="1:51" s="11" customFormat="1" ht="28.8" x14ac:dyDescent="0.2">
      <c r="A762" s="12"/>
      <c r="B762" s="118"/>
      <c r="C762" s="86"/>
      <c r="D762" s="132" t="s">
        <v>74</v>
      </c>
      <c r="E762" s="86"/>
      <c r="F762" s="133" t="s">
        <v>1206</v>
      </c>
      <c r="G762" s="86"/>
      <c r="H762" s="120"/>
      <c r="I762" s="12"/>
      <c r="J762" s="12"/>
      <c r="K762" s="12"/>
      <c r="L762" s="12"/>
      <c r="M762" s="12"/>
      <c r="N762" s="12"/>
      <c r="O762" s="12"/>
      <c r="P762" s="12"/>
      <c r="Q762" s="12"/>
      <c r="AF762" s="3" t="s">
        <v>74</v>
      </c>
      <c r="AG762" s="3" t="s">
        <v>41</v>
      </c>
    </row>
    <row r="763" spans="1:51" s="11" customFormat="1" ht="66.75" customHeight="1" x14ac:dyDescent="0.2">
      <c r="A763" s="12"/>
      <c r="B763" s="118"/>
      <c r="C763" s="79" t="s">
        <v>1215</v>
      </c>
      <c r="D763" s="79" t="s">
        <v>68</v>
      </c>
      <c r="E763" s="80" t="s">
        <v>1216</v>
      </c>
      <c r="F763" s="92" t="s">
        <v>1217</v>
      </c>
      <c r="G763" s="82" t="s">
        <v>80</v>
      </c>
      <c r="H763" s="131">
        <v>80</v>
      </c>
      <c r="I763" s="12"/>
      <c r="J763" s="12"/>
      <c r="K763" s="12"/>
      <c r="L763" s="12"/>
      <c r="M763" s="12"/>
      <c r="N763" s="12"/>
      <c r="O763" s="12"/>
      <c r="P763" s="12"/>
      <c r="Q763" s="12"/>
      <c r="AD763" s="88" t="s">
        <v>72</v>
      </c>
      <c r="AF763" s="88" t="s">
        <v>68</v>
      </c>
      <c r="AG763" s="88" t="s">
        <v>41</v>
      </c>
      <c r="AK763" s="3" t="s">
        <v>65</v>
      </c>
      <c r="AQ763" s="89" t="e">
        <f>IF(#REF!="základní",#REF!,0)</f>
        <v>#REF!</v>
      </c>
      <c r="AR763" s="89" t="e">
        <f>IF(#REF!="snížená",#REF!,0)</f>
        <v>#REF!</v>
      </c>
      <c r="AS763" s="89" t="e">
        <f>IF(#REF!="zákl. přenesená",#REF!,0)</f>
        <v>#REF!</v>
      </c>
      <c r="AT763" s="89" t="e">
        <f>IF(#REF!="sníž. přenesená",#REF!,0)</f>
        <v>#REF!</v>
      </c>
      <c r="AU763" s="89" t="e">
        <f>IF(#REF!="nulová",#REF!,0)</f>
        <v>#REF!</v>
      </c>
      <c r="AV763" s="3" t="s">
        <v>5</v>
      </c>
      <c r="AW763" s="89" t="e">
        <f>ROUND(#REF!*H763,2)</f>
        <v>#REF!</v>
      </c>
      <c r="AX763" s="3" t="s">
        <v>72</v>
      </c>
      <c r="AY763" s="88" t="s">
        <v>1218</v>
      </c>
    </row>
    <row r="764" spans="1:51" s="11" customFormat="1" ht="28.8" x14ac:dyDescent="0.2">
      <c r="A764" s="12"/>
      <c r="B764" s="118"/>
      <c r="C764" s="86"/>
      <c r="D764" s="132" t="s">
        <v>74</v>
      </c>
      <c r="E764" s="86"/>
      <c r="F764" s="133" t="s">
        <v>1219</v>
      </c>
      <c r="G764" s="86"/>
      <c r="H764" s="120"/>
      <c r="I764" s="12"/>
      <c r="J764" s="12"/>
      <c r="K764" s="12"/>
      <c r="L764" s="12"/>
      <c r="M764" s="12"/>
      <c r="N764" s="12"/>
      <c r="O764" s="12"/>
      <c r="P764" s="12"/>
      <c r="Q764" s="12"/>
      <c r="AF764" s="3" t="s">
        <v>74</v>
      </c>
      <c r="AG764" s="3" t="s">
        <v>41</v>
      </c>
    </row>
    <row r="765" spans="1:51" s="11" customFormat="1" ht="49.05" customHeight="1" x14ac:dyDescent="0.2">
      <c r="A765" s="12"/>
      <c r="B765" s="118"/>
      <c r="C765" s="79" t="s">
        <v>1220</v>
      </c>
      <c r="D765" s="79" t="s">
        <v>68</v>
      </c>
      <c r="E765" s="80" t="s">
        <v>1221</v>
      </c>
      <c r="F765" s="92" t="s">
        <v>1222</v>
      </c>
      <c r="G765" s="82" t="s">
        <v>122</v>
      </c>
      <c r="H765" s="131">
        <v>50</v>
      </c>
      <c r="I765" s="12"/>
      <c r="J765" s="12"/>
      <c r="K765" s="12"/>
      <c r="L765" s="12"/>
      <c r="M765" s="12"/>
      <c r="N765" s="12"/>
      <c r="O765" s="12"/>
      <c r="P765" s="12"/>
      <c r="Q765" s="12"/>
      <c r="AD765" s="88" t="s">
        <v>72</v>
      </c>
      <c r="AF765" s="88" t="s">
        <v>68</v>
      </c>
      <c r="AG765" s="88" t="s">
        <v>41</v>
      </c>
      <c r="AK765" s="3" t="s">
        <v>65</v>
      </c>
      <c r="AQ765" s="89" t="e">
        <f>IF(#REF!="základní",#REF!,0)</f>
        <v>#REF!</v>
      </c>
      <c r="AR765" s="89" t="e">
        <f>IF(#REF!="snížená",#REF!,0)</f>
        <v>#REF!</v>
      </c>
      <c r="AS765" s="89" t="e">
        <f>IF(#REF!="zákl. přenesená",#REF!,0)</f>
        <v>#REF!</v>
      </c>
      <c r="AT765" s="89" t="e">
        <f>IF(#REF!="sníž. přenesená",#REF!,0)</f>
        <v>#REF!</v>
      </c>
      <c r="AU765" s="89" t="e">
        <f>IF(#REF!="nulová",#REF!,0)</f>
        <v>#REF!</v>
      </c>
      <c r="AV765" s="3" t="s">
        <v>5</v>
      </c>
      <c r="AW765" s="89" t="e">
        <f>ROUND(#REF!*H765,2)</f>
        <v>#REF!</v>
      </c>
      <c r="AX765" s="3" t="s">
        <v>72</v>
      </c>
      <c r="AY765" s="88" t="s">
        <v>1223</v>
      </c>
    </row>
    <row r="766" spans="1:51" s="11" customFormat="1" ht="28.8" x14ac:dyDescent="0.2">
      <c r="A766" s="12"/>
      <c r="B766" s="118"/>
      <c r="C766" s="86"/>
      <c r="D766" s="132" t="s">
        <v>74</v>
      </c>
      <c r="E766" s="86"/>
      <c r="F766" s="133" t="s">
        <v>1224</v>
      </c>
      <c r="G766" s="86"/>
      <c r="H766" s="120"/>
      <c r="I766" s="12"/>
      <c r="J766" s="12"/>
      <c r="K766" s="12"/>
      <c r="L766" s="12"/>
      <c r="M766" s="12"/>
      <c r="N766" s="12"/>
      <c r="O766" s="12"/>
      <c r="P766" s="12"/>
      <c r="Q766" s="12"/>
      <c r="AF766" s="3" t="s">
        <v>74</v>
      </c>
      <c r="AG766" s="3" t="s">
        <v>41</v>
      </c>
    </row>
    <row r="767" spans="1:51" s="11" customFormat="1" ht="49.05" customHeight="1" x14ac:dyDescent="0.2">
      <c r="A767" s="12"/>
      <c r="B767" s="118"/>
      <c r="C767" s="79" t="s">
        <v>1225</v>
      </c>
      <c r="D767" s="79" t="s">
        <v>68</v>
      </c>
      <c r="E767" s="80" t="s">
        <v>1226</v>
      </c>
      <c r="F767" s="92" t="s">
        <v>1227</v>
      </c>
      <c r="G767" s="82" t="s">
        <v>122</v>
      </c>
      <c r="H767" s="131">
        <v>25</v>
      </c>
      <c r="I767" s="12"/>
      <c r="J767" s="12"/>
      <c r="K767" s="12"/>
      <c r="L767" s="12"/>
      <c r="M767" s="12"/>
      <c r="N767" s="12"/>
      <c r="O767" s="12"/>
      <c r="P767" s="12"/>
      <c r="Q767" s="12"/>
      <c r="AD767" s="88" t="s">
        <v>72</v>
      </c>
      <c r="AF767" s="88" t="s">
        <v>68</v>
      </c>
      <c r="AG767" s="88" t="s">
        <v>41</v>
      </c>
      <c r="AK767" s="3" t="s">
        <v>65</v>
      </c>
      <c r="AQ767" s="89" t="e">
        <f>IF(#REF!="základní",#REF!,0)</f>
        <v>#REF!</v>
      </c>
      <c r="AR767" s="89" t="e">
        <f>IF(#REF!="snížená",#REF!,0)</f>
        <v>#REF!</v>
      </c>
      <c r="AS767" s="89" t="e">
        <f>IF(#REF!="zákl. přenesená",#REF!,0)</f>
        <v>#REF!</v>
      </c>
      <c r="AT767" s="89" t="e">
        <f>IF(#REF!="sníž. přenesená",#REF!,0)</f>
        <v>#REF!</v>
      </c>
      <c r="AU767" s="89" t="e">
        <f>IF(#REF!="nulová",#REF!,0)</f>
        <v>#REF!</v>
      </c>
      <c r="AV767" s="3" t="s">
        <v>5</v>
      </c>
      <c r="AW767" s="89" t="e">
        <f>ROUND(#REF!*H767,2)</f>
        <v>#REF!</v>
      </c>
      <c r="AX767" s="3" t="s">
        <v>72</v>
      </c>
      <c r="AY767" s="88" t="s">
        <v>1228</v>
      </c>
    </row>
    <row r="768" spans="1:51" s="11" customFormat="1" ht="28.8" x14ac:dyDescent="0.2">
      <c r="A768" s="12"/>
      <c r="B768" s="118"/>
      <c r="C768" s="86"/>
      <c r="D768" s="132" t="s">
        <v>74</v>
      </c>
      <c r="E768" s="86"/>
      <c r="F768" s="133" t="s">
        <v>1224</v>
      </c>
      <c r="G768" s="86"/>
      <c r="H768" s="120"/>
      <c r="I768" s="12"/>
      <c r="J768" s="12"/>
      <c r="K768" s="12"/>
      <c r="L768" s="12"/>
      <c r="M768" s="12"/>
      <c r="N768" s="12"/>
      <c r="O768" s="12"/>
      <c r="P768" s="12"/>
      <c r="Q768" s="12"/>
      <c r="AF768" s="3" t="s">
        <v>74</v>
      </c>
      <c r="AG768" s="3" t="s">
        <v>41</v>
      </c>
    </row>
    <row r="769" spans="1:51" s="11" customFormat="1" ht="55.5" customHeight="1" x14ac:dyDescent="0.2">
      <c r="A769" s="12"/>
      <c r="B769" s="118"/>
      <c r="C769" s="79" t="s">
        <v>1229</v>
      </c>
      <c r="D769" s="79" t="s">
        <v>68</v>
      </c>
      <c r="E769" s="80" t="s">
        <v>1230</v>
      </c>
      <c r="F769" s="92" t="s">
        <v>1231</v>
      </c>
      <c r="G769" s="82" t="s">
        <v>122</v>
      </c>
      <c r="H769" s="131">
        <v>50</v>
      </c>
      <c r="I769" s="12"/>
      <c r="J769" s="12"/>
      <c r="K769" s="12"/>
      <c r="L769" s="12"/>
      <c r="M769" s="12"/>
      <c r="N769" s="12"/>
      <c r="O769" s="12"/>
      <c r="P769" s="12"/>
      <c r="Q769" s="12"/>
      <c r="AD769" s="88" t="s">
        <v>72</v>
      </c>
      <c r="AF769" s="88" t="s">
        <v>68</v>
      </c>
      <c r="AG769" s="88" t="s">
        <v>41</v>
      </c>
      <c r="AK769" s="3" t="s">
        <v>65</v>
      </c>
      <c r="AQ769" s="89" t="e">
        <f>IF(#REF!="základní",#REF!,0)</f>
        <v>#REF!</v>
      </c>
      <c r="AR769" s="89" t="e">
        <f>IF(#REF!="snížená",#REF!,0)</f>
        <v>#REF!</v>
      </c>
      <c r="AS769" s="89" t="e">
        <f>IF(#REF!="zákl. přenesená",#REF!,0)</f>
        <v>#REF!</v>
      </c>
      <c r="AT769" s="89" t="e">
        <f>IF(#REF!="sníž. přenesená",#REF!,0)</f>
        <v>#REF!</v>
      </c>
      <c r="AU769" s="89" t="e">
        <f>IF(#REF!="nulová",#REF!,0)</f>
        <v>#REF!</v>
      </c>
      <c r="AV769" s="3" t="s">
        <v>5</v>
      </c>
      <c r="AW769" s="89" t="e">
        <f>ROUND(#REF!*H769,2)</f>
        <v>#REF!</v>
      </c>
      <c r="AX769" s="3" t="s">
        <v>72</v>
      </c>
      <c r="AY769" s="88" t="s">
        <v>1232</v>
      </c>
    </row>
    <row r="770" spans="1:51" s="11" customFormat="1" ht="28.8" x14ac:dyDescent="0.2">
      <c r="A770" s="12"/>
      <c r="B770" s="118"/>
      <c r="C770" s="86"/>
      <c r="D770" s="132" t="s">
        <v>74</v>
      </c>
      <c r="E770" s="86"/>
      <c r="F770" s="133" t="s">
        <v>1233</v>
      </c>
      <c r="G770" s="86"/>
      <c r="H770" s="120"/>
      <c r="I770" s="12"/>
      <c r="J770" s="12"/>
      <c r="K770" s="12"/>
      <c r="L770" s="12"/>
      <c r="M770" s="12"/>
      <c r="N770" s="12"/>
      <c r="O770" s="12"/>
      <c r="P770" s="12"/>
      <c r="Q770" s="12"/>
      <c r="AF770" s="3" t="s">
        <v>74</v>
      </c>
      <c r="AG770" s="3" t="s">
        <v>41</v>
      </c>
    </row>
    <row r="771" spans="1:51" s="11" customFormat="1" ht="55.5" customHeight="1" x14ac:dyDescent="0.2">
      <c r="A771" s="12"/>
      <c r="B771" s="118"/>
      <c r="C771" s="79" t="s">
        <v>1234</v>
      </c>
      <c r="D771" s="79" t="s">
        <v>68</v>
      </c>
      <c r="E771" s="80" t="s">
        <v>1235</v>
      </c>
      <c r="F771" s="92" t="s">
        <v>1236</v>
      </c>
      <c r="G771" s="82" t="s">
        <v>122</v>
      </c>
      <c r="H771" s="131">
        <v>25</v>
      </c>
      <c r="I771" s="12"/>
      <c r="J771" s="12"/>
      <c r="K771" s="12"/>
      <c r="L771" s="12"/>
      <c r="M771" s="12"/>
      <c r="N771" s="12"/>
      <c r="O771" s="12"/>
      <c r="P771" s="12"/>
      <c r="Q771" s="12"/>
      <c r="AD771" s="88" t="s">
        <v>72</v>
      </c>
      <c r="AF771" s="88" t="s">
        <v>68</v>
      </c>
      <c r="AG771" s="88" t="s">
        <v>41</v>
      </c>
      <c r="AK771" s="3" t="s">
        <v>65</v>
      </c>
      <c r="AQ771" s="89" t="e">
        <f>IF(#REF!="základní",#REF!,0)</f>
        <v>#REF!</v>
      </c>
      <c r="AR771" s="89" t="e">
        <f>IF(#REF!="snížená",#REF!,0)</f>
        <v>#REF!</v>
      </c>
      <c r="AS771" s="89" t="e">
        <f>IF(#REF!="zákl. přenesená",#REF!,0)</f>
        <v>#REF!</v>
      </c>
      <c r="AT771" s="89" t="e">
        <f>IF(#REF!="sníž. přenesená",#REF!,0)</f>
        <v>#REF!</v>
      </c>
      <c r="AU771" s="89" t="e">
        <f>IF(#REF!="nulová",#REF!,0)</f>
        <v>#REF!</v>
      </c>
      <c r="AV771" s="3" t="s">
        <v>5</v>
      </c>
      <c r="AW771" s="89" t="e">
        <f>ROUND(#REF!*H771,2)</f>
        <v>#REF!</v>
      </c>
      <c r="AX771" s="3" t="s">
        <v>72</v>
      </c>
      <c r="AY771" s="88" t="s">
        <v>1237</v>
      </c>
    </row>
    <row r="772" spans="1:51" s="11" customFormat="1" ht="28.8" x14ac:dyDescent="0.2">
      <c r="A772" s="12"/>
      <c r="B772" s="118"/>
      <c r="C772" s="86"/>
      <c r="D772" s="132" t="s">
        <v>74</v>
      </c>
      <c r="E772" s="86"/>
      <c r="F772" s="133" t="s">
        <v>1233</v>
      </c>
      <c r="G772" s="86"/>
      <c r="H772" s="120"/>
      <c r="I772" s="12"/>
      <c r="J772" s="12"/>
      <c r="K772" s="12"/>
      <c r="L772" s="12"/>
      <c r="M772" s="12"/>
      <c r="N772" s="12"/>
      <c r="O772" s="12"/>
      <c r="P772" s="12"/>
      <c r="Q772" s="12"/>
      <c r="AF772" s="3" t="s">
        <v>74</v>
      </c>
      <c r="AG772" s="3" t="s">
        <v>41</v>
      </c>
    </row>
    <row r="773" spans="1:51" s="11" customFormat="1" ht="55.5" customHeight="1" x14ac:dyDescent="0.2">
      <c r="A773" s="12"/>
      <c r="B773" s="118"/>
      <c r="C773" s="79" t="s">
        <v>1238</v>
      </c>
      <c r="D773" s="79" t="s">
        <v>68</v>
      </c>
      <c r="E773" s="80" t="s">
        <v>1239</v>
      </c>
      <c r="F773" s="92" t="s">
        <v>1240</v>
      </c>
      <c r="G773" s="82" t="s">
        <v>80</v>
      </c>
      <c r="H773" s="131">
        <v>50</v>
      </c>
      <c r="I773" s="12"/>
      <c r="J773" s="12"/>
      <c r="K773" s="12"/>
      <c r="L773" s="12"/>
      <c r="M773" s="12"/>
      <c r="N773" s="12"/>
      <c r="O773" s="12"/>
      <c r="P773" s="12"/>
      <c r="Q773" s="12"/>
      <c r="AD773" s="88" t="s">
        <v>72</v>
      </c>
      <c r="AF773" s="88" t="s">
        <v>68</v>
      </c>
      <c r="AG773" s="88" t="s">
        <v>41</v>
      </c>
      <c r="AK773" s="3" t="s">
        <v>65</v>
      </c>
      <c r="AQ773" s="89" t="e">
        <f>IF(#REF!="základní",#REF!,0)</f>
        <v>#REF!</v>
      </c>
      <c r="AR773" s="89" t="e">
        <f>IF(#REF!="snížená",#REF!,0)</f>
        <v>#REF!</v>
      </c>
      <c r="AS773" s="89" t="e">
        <f>IF(#REF!="zákl. přenesená",#REF!,0)</f>
        <v>#REF!</v>
      </c>
      <c r="AT773" s="89" t="e">
        <f>IF(#REF!="sníž. přenesená",#REF!,0)</f>
        <v>#REF!</v>
      </c>
      <c r="AU773" s="89" t="e">
        <f>IF(#REF!="nulová",#REF!,0)</f>
        <v>#REF!</v>
      </c>
      <c r="AV773" s="3" t="s">
        <v>5</v>
      </c>
      <c r="AW773" s="89" t="e">
        <f>ROUND(#REF!*H773,2)</f>
        <v>#REF!</v>
      </c>
      <c r="AX773" s="3" t="s">
        <v>72</v>
      </c>
      <c r="AY773" s="88" t="s">
        <v>1241</v>
      </c>
    </row>
    <row r="774" spans="1:51" s="11" customFormat="1" ht="28.8" x14ac:dyDescent="0.2">
      <c r="A774" s="12"/>
      <c r="B774" s="118"/>
      <c r="C774" s="86"/>
      <c r="D774" s="132" t="s">
        <v>74</v>
      </c>
      <c r="E774" s="86"/>
      <c r="F774" s="133" t="s">
        <v>1224</v>
      </c>
      <c r="G774" s="86"/>
      <c r="H774" s="120"/>
      <c r="I774" s="12"/>
      <c r="J774" s="12"/>
      <c r="K774" s="12"/>
      <c r="L774" s="12"/>
      <c r="M774" s="12"/>
      <c r="N774" s="12"/>
      <c r="O774" s="12"/>
      <c r="P774" s="12"/>
      <c r="Q774" s="12"/>
      <c r="AF774" s="3" t="s">
        <v>74</v>
      </c>
      <c r="AG774" s="3" t="s">
        <v>41</v>
      </c>
    </row>
    <row r="775" spans="1:51" s="11" customFormat="1" ht="49.05" customHeight="1" x14ac:dyDescent="0.2">
      <c r="A775" s="12"/>
      <c r="B775" s="118"/>
      <c r="C775" s="79" t="s">
        <v>1242</v>
      </c>
      <c r="D775" s="79" t="s">
        <v>68</v>
      </c>
      <c r="E775" s="80" t="s">
        <v>1243</v>
      </c>
      <c r="F775" s="92" t="s">
        <v>1244</v>
      </c>
      <c r="G775" s="82" t="s">
        <v>80</v>
      </c>
      <c r="H775" s="131">
        <v>50</v>
      </c>
      <c r="I775" s="12"/>
      <c r="J775" s="12"/>
      <c r="K775" s="12"/>
      <c r="L775" s="12"/>
      <c r="M775" s="12"/>
      <c r="N775" s="12"/>
      <c r="O775" s="12"/>
      <c r="P775" s="12"/>
      <c r="Q775" s="12"/>
      <c r="AD775" s="88" t="s">
        <v>72</v>
      </c>
      <c r="AF775" s="88" t="s">
        <v>68</v>
      </c>
      <c r="AG775" s="88" t="s">
        <v>41</v>
      </c>
      <c r="AK775" s="3" t="s">
        <v>65</v>
      </c>
      <c r="AQ775" s="89" t="e">
        <f>IF(#REF!="základní",#REF!,0)</f>
        <v>#REF!</v>
      </c>
      <c r="AR775" s="89" t="e">
        <f>IF(#REF!="snížená",#REF!,0)</f>
        <v>#REF!</v>
      </c>
      <c r="AS775" s="89" t="e">
        <f>IF(#REF!="zákl. přenesená",#REF!,0)</f>
        <v>#REF!</v>
      </c>
      <c r="AT775" s="89" t="e">
        <f>IF(#REF!="sníž. přenesená",#REF!,0)</f>
        <v>#REF!</v>
      </c>
      <c r="AU775" s="89" t="e">
        <f>IF(#REF!="nulová",#REF!,0)</f>
        <v>#REF!</v>
      </c>
      <c r="AV775" s="3" t="s">
        <v>5</v>
      </c>
      <c r="AW775" s="89" t="e">
        <f>ROUND(#REF!*H775,2)</f>
        <v>#REF!</v>
      </c>
      <c r="AX775" s="3" t="s">
        <v>72</v>
      </c>
      <c r="AY775" s="88" t="s">
        <v>1245</v>
      </c>
    </row>
    <row r="776" spans="1:51" s="11" customFormat="1" ht="28.8" x14ac:dyDescent="0.2">
      <c r="A776" s="12"/>
      <c r="B776" s="118"/>
      <c r="C776" s="86"/>
      <c r="D776" s="132" t="s">
        <v>74</v>
      </c>
      <c r="E776" s="86"/>
      <c r="F776" s="133" t="s">
        <v>1224</v>
      </c>
      <c r="G776" s="86"/>
      <c r="H776" s="120"/>
      <c r="I776" s="12"/>
      <c r="J776" s="12"/>
      <c r="K776" s="12"/>
      <c r="L776" s="12"/>
      <c r="M776" s="12"/>
      <c r="N776" s="12"/>
      <c r="O776" s="12"/>
      <c r="P776" s="12"/>
      <c r="Q776" s="12"/>
      <c r="AF776" s="3" t="s">
        <v>74</v>
      </c>
      <c r="AG776" s="3" t="s">
        <v>41</v>
      </c>
    </row>
    <row r="777" spans="1:51" s="11" customFormat="1" ht="62.7" customHeight="1" x14ac:dyDescent="0.2">
      <c r="A777" s="12"/>
      <c r="B777" s="118"/>
      <c r="C777" s="79" t="s">
        <v>1246</v>
      </c>
      <c r="D777" s="79" t="s">
        <v>68</v>
      </c>
      <c r="E777" s="80" t="s">
        <v>1247</v>
      </c>
      <c r="F777" s="92" t="s">
        <v>1248</v>
      </c>
      <c r="G777" s="82" t="s">
        <v>80</v>
      </c>
      <c r="H777" s="131">
        <v>200</v>
      </c>
      <c r="I777" s="12"/>
      <c r="J777" s="12"/>
      <c r="K777" s="12"/>
      <c r="L777" s="12"/>
      <c r="M777" s="12"/>
      <c r="N777" s="12"/>
      <c r="O777" s="12"/>
      <c r="P777" s="12"/>
      <c r="Q777" s="12"/>
      <c r="AD777" s="88" t="s">
        <v>72</v>
      </c>
      <c r="AF777" s="88" t="s">
        <v>68</v>
      </c>
      <c r="AG777" s="88" t="s">
        <v>41</v>
      </c>
      <c r="AK777" s="3" t="s">
        <v>65</v>
      </c>
      <c r="AQ777" s="89" t="e">
        <f>IF(#REF!="základní",#REF!,0)</f>
        <v>#REF!</v>
      </c>
      <c r="AR777" s="89" t="e">
        <f>IF(#REF!="snížená",#REF!,0)</f>
        <v>#REF!</v>
      </c>
      <c r="AS777" s="89" t="e">
        <f>IF(#REF!="zákl. přenesená",#REF!,0)</f>
        <v>#REF!</v>
      </c>
      <c r="AT777" s="89" t="e">
        <f>IF(#REF!="sníž. přenesená",#REF!,0)</f>
        <v>#REF!</v>
      </c>
      <c r="AU777" s="89" t="e">
        <f>IF(#REF!="nulová",#REF!,0)</f>
        <v>#REF!</v>
      </c>
      <c r="AV777" s="3" t="s">
        <v>5</v>
      </c>
      <c r="AW777" s="89" t="e">
        <f>ROUND(#REF!*H777,2)</f>
        <v>#REF!</v>
      </c>
      <c r="AX777" s="3" t="s">
        <v>72</v>
      </c>
      <c r="AY777" s="88" t="s">
        <v>1249</v>
      </c>
    </row>
    <row r="778" spans="1:51" s="11" customFormat="1" ht="28.8" x14ac:dyDescent="0.2">
      <c r="A778" s="12"/>
      <c r="B778" s="118"/>
      <c r="C778" s="86"/>
      <c r="D778" s="132" t="s">
        <v>74</v>
      </c>
      <c r="E778" s="86"/>
      <c r="F778" s="133" t="s">
        <v>1219</v>
      </c>
      <c r="G778" s="86"/>
      <c r="H778" s="120"/>
      <c r="I778" s="12"/>
      <c r="J778" s="12"/>
      <c r="K778" s="12"/>
      <c r="L778" s="12"/>
      <c r="M778" s="12"/>
      <c r="N778" s="12"/>
      <c r="O778" s="12"/>
      <c r="P778" s="12"/>
      <c r="Q778" s="12"/>
      <c r="AF778" s="3" t="s">
        <v>74</v>
      </c>
      <c r="AG778" s="3" t="s">
        <v>41</v>
      </c>
    </row>
    <row r="779" spans="1:51" s="11" customFormat="1" ht="49.05" customHeight="1" x14ac:dyDescent="0.2">
      <c r="A779" s="12"/>
      <c r="B779" s="118"/>
      <c r="C779" s="79" t="s">
        <v>1250</v>
      </c>
      <c r="D779" s="79" t="s">
        <v>68</v>
      </c>
      <c r="E779" s="80" t="s">
        <v>1251</v>
      </c>
      <c r="F779" s="92" t="s">
        <v>1252</v>
      </c>
      <c r="G779" s="82" t="s">
        <v>86</v>
      </c>
      <c r="H779" s="131">
        <v>40</v>
      </c>
      <c r="I779" s="12"/>
      <c r="J779" s="12"/>
      <c r="K779" s="12"/>
      <c r="L779" s="12"/>
      <c r="M779" s="12"/>
      <c r="N779" s="12"/>
      <c r="O779" s="12"/>
      <c r="P779" s="12"/>
      <c r="Q779" s="12"/>
      <c r="AD779" s="88" t="s">
        <v>72</v>
      </c>
      <c r="AF779" s="88" t="s">
        <v>68</v>
      </c>
      <c r="AG779" s="88" t="s">
        <v>41</v>
      </c>
      <c r="AK779" s="3" t="s">
        <v>65</v>
      </c>
      <c r="AQ779" s="89" t="e">
        <f>IF(#REF!="základní",#REF!,0)</f>
        <v>#REF!</v>
      </c>
      <c r="AR779" s="89" t="e">
        <f>IF(#REF!="snížená",#REF!,0)</f>
        <v>#REF!</v>
      </c>
      <c r="AS779" s="89" t="e">
        <f>IF(#REF!="zákl. přenesená",#REF!,0)</f>
        <v>#REF!</v>
      </c>
      <c r="AT779" s="89" t="e">
        <f>IF(#REF!="sníž. přenesená",#REF!,0)</f>
        <v>#REF!</v>
      </c>
      <c r="AU779" s="89" t="e">
        <f>IF(#REF!="nulová",#REF!,0)</f>
        <v>#REF!</v>
      </c>
      <c r="AV779" s="3" t="s">
        <v>5</v>
      </c>
      <c r="AW779" s="89" t="e">
        <f>ROUND(#REF!*H779,2)</f>
        <v>#REF!</v>
      </c>
      <c r="AX779" s="3" t="s">
        <v>72</v>
      </c>
      <c r="AY779" s="88" t="s">
        <v>1253</v>
      </c>
    </row>
    <row r="780" spans="1:51" s="11" customFormat="1" ht="28.8" x14ac:dyDescent="0.2">
      <c r="A780" s="12"/>
      <c r="B780" s="118"/>
      <c r="C780" s="86"/>
      <c r="D780" s="132" t="s">
        <v>74</v>
      </c>
      <c r="E780" s="86"/>
      <c r="F780" s="133" t="s">
        <v>1254</v>
      </c>
      <c r="G780" s="86"/>
      <c r="H780" s="120"/>
      <c r="I780" s="12"/>
      <c r="J780" s="12"/>
      <c r="K780" s="12"/>
      <c r="L780" s="12"/>
      <c r="M780" s="12"/>
      <c r="N780" s="12"/>
      <c r="O780" s="12"/>
      <c r="P780" s="12"/>
      <c r="Q780" s="12"/>
      <c r="AF780" s="3" t="s">
        <v>74</v>
      </c>
      <c r="AG780" s="3" t="s">
        <v>41</v>
      </c>
    </row>
    <row r="781" spans="1:51" s="11" customFormat="1" ht="49.05" customHeight="1" x14ac:dyDescent="0.2">
      <c r="A781" s="12"/>
      <c r="B781" s="118"/>
      <c r="C781" s="79" t="s">
        <v>1255</v>
      </c>
      <c r="D781" s="79" t="s">
        <v>68</v>
      </c>
      <c r="E781" s="80" t="s">
        <v>1256</v>
      </c>
      <c r="F781" s="92" t="s">
        <v>1257</v>
      </c>
      <c r="G781" s="82" t="s">
        <v>86</v>
      </c>
      <c r="H781" s="131">
        <v>20</v>
      </c>
      <c r="I781" s="12"/>
      <c r="J781" s="12"/>
      <c r="K781" s="12"/>
      <c r="L781" s="12"/>
      <c r="M781" s="12"/>
      <c r="N781" s="12"/>
      <c r="O781" s="12"/>
      <c r="P781" s="12"/>
      <c r="Q781" s="12"/>
      <c r="AD781" s="88" t="s">
        <v>72</v>
      </c>
      <c r="AF781" s="88" t="s">
        <v>68</v>
      </c>
      <c r="AG781" s="88" t="s">
        <v>41</v>
      </c>
      <c r="AK781" s="3" t="s">
        <v>65</v>
      </c>
      <c r="AQ781" s="89" t="e">
        <f>IF(#REF!="základní",#REF!,0)</f>
        <v>#REF!</v>
      </c>
      <c r="AR781" s="89" t="e">
        <f>IF(#REF!="snížená",#REF!,0)</f>
        <v>#REF!</v>
      </c>
      <c r="AS781" s="89" t="e">
        <f>IF(#REF!="zákl. přenesená",#REF!,0)</f>
        <v>#REF!</v>
      </c>
      <c r="AT781" s="89" t="e">
        <f>IF(#REF!="sníž. přenesená",#REF!,0)</f>
        <v>#REF!</v>
      </c>
      <c r="AU781" s="89" t="e">
        <f>IF(#REF!="nulová",#REF!,0)</f>
        <v>#REF!</v>
      </c>
      <c r="AV781" s="3" t="s">
        <v>5</v>
      </c>
      <c r="AW781" s="89" t="e">
        <f>ROUND(#REF!*H781,2)</f>
        <v>#REF!</v>
      </c>
      <c r="AX781" s="3" t="s">
        <v>72</v>
      </c>
      <c r="AY781" s="88" t="s">
        <v>1258</v>
      </c>
    </row>
    <row r="782" spans="1:51" s="11" customFormat="1" ht="28.8" x14ac:dyDescent="0.2">
      <c r="A782" s="12"/>
      <c r="B782" s="118"/>
      <c r="C782" s="86"/>
      <c r="D782" s="132" t="s">
        <v>74</v>
      </c>
      <c r="E782" s="86"/>
      <c r="F782" s="133" t="s">
        <v>1254</v>
      </c>
      <c r="G782" s="86"/>
      <c r="H782" s="120"/>
      <c r="I782" s="12"/>
      <c r="J782" s="12"/>
      <c r="K782" s="12"/>
      <c r="L782" s="12"/>
      <c r="M782" s="12"/>
      <c r="N782" s="12"/>
      <c r="O782" s="12"/>
      <c r="P782" s="12"/>
      <c r="Q782" s="12"/>
      <c r="AF782" s="3" t="s">
        <v>74</v>
      </c>
      <c r="AG782" s="3" t="s">
        <v>41</v>
      </c>
    </row>
    <row r="783" spans="1:51" s="11" customFormat="1" ht="49.05" customHeight="1" x14ac:dyDescent="0.2">
      <c r="A783" s="12"/>
      <c r="B783" s="118"/>
      <c r="C783" s="79" t="s">
        <v>1259</v>
      </c>
      <c r="D783" s="79" t="s">
        <v>68</v>
      </c>
      <c r="E783" s="80" t="s">
        <v>1260</v>
      </c>
      <c r="F783" s="92" t="s">
        <v>1261</v>
      </c>
      <c r="G783" s="82" t="s">
        <v>86</v>
      </c>
      <c r="H783" s="131">
        <v>30</v>
      </c>
      <c r="I783" s="12"/>
      <c r="J783" s="12"/>
      <c r="K783" s="12"/>
      <c r="L783" s="12"/>
      <c r="M783" s="12"/>
      <c r="N783" s="12"/>
      <c r="O783" s="12"/>
      <c r="P783" s="12"/>
      <c r="Q783" s="12"/>
      <c r="AD783" s="88" t="s">
        <v>72</v>
      </c>
      <c r="AF783" s="88" t="s">
        <v>68</v>
      </c>
      <c r="AG783" s="88" t="s">
        <v>41</v>
      </c>
      <c r="AK783" s="3" t="s">
        <v>65</v>
      </c>
      <c r="AQ783" s="89" t="e">
        <f>IF(#REF!="základní",#REF!,0)</f>
        <v>#REF!</v>
      </c>
      <c r="AR783" s="89" t="e">
        <f>IF(#REF!="snížená",#REF!,0)</f>
        <v>#REF!</v>
      </c>
      <c r="AS783" s="89" t="e">
        <f>IF(#REF!="zákl. přenesená",#REF!,0)</f>
        <v>#REF!</v>
      </c>
      <c r="AT783" s="89" t="e">
        <f>IF(#REF!="sníž. přenesená",#REF!,0)</f>
        <v>#REF!</v>
      </c>
      <c r="AU783" s="89" t="e">
        <f>IF(#REF!="nulová",#REF!,0)</f>
        <v>#REF!</v>
      </c>
      <c r="AV783" s="3" t="s">
        <v>5</v>
      </c>
      <c r="AW783" s="89" t="e">
        <f>ROUND(#REF!*H783,2)</f>
        <v>#REF!</v>
      </c>
      <c r="AX783" s="3" t="s">
        <v>72</v>
      </c>
      <c r="AY783" s="88" t="s">
        <v>1262</v>
      </c>
    </row>
    <row r="784" spans="1:51" s="11" customFormat="1" ht="28.8" x14ac:dyDescent="0.2">
      <c r="A784" s="12"/>
      <c r="B784" s="118"/>
      <c r="C784" s="86"/>
      <c r="D784" s="132" t="s">
        <v>74</v>
      </c>
      <c r="E784" s="86"/>
      <c r="F784" s="133" t="s">
        <v>1254</v>
      </c>
      <c r="G784" s="86"/>
      <c r="H784" s="120"/>
      <c r="I784" s="12"/>
      <c r="J784" s="12"/>
      <c r="K784" s="12"/>
      <c r="L784" s="12"/>
      <c r="M784" s="12"/>
      <c r="N784" s="12"/>
      <c r="O784" s="12"/>
      <c r="P784" s="12"/>
      <c r="Q784" s="12"/>
      <c r="AF784" s="3" t="s">
        <v>74</v>
      </c>
      <c r="AG784" s="3" t="s">
        <v>41</v>
      </c>
    </row>
    <row r="785" spans="1:51" s="11" customFormat="1" ht="49.05" customHeight="1" x14ac:dyDescent="0.2">
      <c r="A785" s="12"/>
      <c r="B785" s="118"/>
      <c r="C785" s="79" t="s">
        <v>1263</v>
      </c>
      <c r="D785" s="79" t="s">
        <v>68</v>
      </c>
      <c r="E785" s="80" t="s">
        <v>1264</v>
      </c>
      <c r="F785" s="92" t="s">
        <v>1265</v>
      </c>
      <c r="G785" s="82" t="s">
        <v>86</v>
      </c>
      <c r="H785" s="131">
        <v>20</v>
      </c>
      <c r="I785" s="12"/>
      <c r="J785" s="12"/>
      <c r="K785" s="12"/>
      <c r="L785" s="12"/>
      <c r="M785" s="12"/>
      <c r="N785" s="12"/>
      <c r="O785" s="12"/>
      <c r="P785" s="12"/>
      <c r="Q785" s="12"/>
      <c r="AD785" s="88" t="s">
        <v>72</v>
      </c>
      <c r="AF785" s="88" t="s">
        <v>68</v>
      </c>
      <c r="AG785" s="88" t="s">
        <v>41</v>
      </c>
      <c r="AK785" s="3" t="s">
        <v>65</v>
      </c>
      <c r="AQ785" s="89" t="e">
        <f>IF(#REF!="základní",#REF!,0)</f>
        <v>#REF!</v>
      </c>
      <c r="AR785" s="89" t="e">
        <f>IF(#REF!="snížená",#REF!,0)</f>
        <v>#REF!</v>
      </c>
      <c r="AS785" s="89" t="e">
        <f>IF(#REF!="zákl. přenesená",#REF!,0)</f>
        <v>#REF!</v>
      </c>
      <c r="AT785" s="89" t="e">
        <f>IF(#REF!="sníž. přenesená",#REF!,0)</f>
        <v>#REF!</v>
      </c>
      <c r="AU785" s="89" t="e">
        <f>IF(#REF!="nulová",#REF!,0)</f>
        <v>#REF!</v>
      </c>
      <c r="AV785" s="3" t="s">
        <v>5</v>
      </c>
      <c r="AW785" s="89" t="e">
        <f>ROUND(#REF!*H785,2)</f>
        <v>#REF!</v>
      </c>
      <c r="AX785" s="3" t="s">
        <v>72</v>
      </c>
      <c r="AY785" s="88" t="s">
        <v>1266</v>
      </c>
    </row>
    <row r="786" spans="1:51" s="11" customFormat="1" ht="28.8" x14ac:dyDescent="0.2">
      <c r="A786" s="12"/>
      <c r="B786" s="118"/>
      <c r="C786" s="86"/>
      <c r="D786" s="132" t="s">
        <v>74</v>
      </c>
      <c r="E786" s="86"/>
      <c r="F786" s="133" t="s">
        <v>1254</v>
      </c>
      <c r="G786" s="86"/>
      <c r="H786" s="120"/>
      <c r="I786" s="12"/>
      <c r="J786" s="12"/>
      <c r="K786" s="12"/>
      <c r="L786" s="12"/>
      <c r="M786" s="12"/>
      <c r="N786" s="12"/>
      <c r="O786" s="12"/>
      <c r="P786" s="12"/>
      <c r="Q786" s="12"/>
      <c r="AF786" s="3" t="s">
        <v>74</v>
      </c>
      <c r="AG786" s="3" t="s">
        <v>41</v>
      </c>
    </row>
    <row r="787" spans="1:51" s="11" customFormat="1" ht="37.799999999999997" customHeight="1" x14ac:dyDescent="0.2">
      <c r="A787" s="12"/>
      <c r="B787" s="118"/>
      <c r="C787" s="79" t="s">
        <v>1267</v>
      </c>
      <c r="D787" s="79" t="s">
        <v>68</v>
      </c>
      <c r="E787" s="80" t="s">
        <v>1268</v>
      </c>
      <c r="F787" s="92" t="s">
        <v>1269</v>
      </c>
      <c r="G787" s="82" t="s">
        <v>80</v>
      </c>
      <c r="H787" s="131">
        <v>300</v>
      </c>
      <c r="I787" s="12"/>
      <c r="J787" s="12"/>
      <c r="K787" s="12"/>
      <c r="L787" s="12"/>
      <c r="M787" s="12"/>
      <c r="N787" s="12"/>
      <c r="O787" s="12"/>
      <c r="P787" s="12"/>
      <c r="Q787" s="12"/>
      <c r="AD787" s="88" t="s">
        <v>72</v>
      </c>
      <c r="AF787" s="88" t="s">
        <v>68</v>
      </c>
      <c r="AG787" s="88" t="s">
        <v>41</v>
      </c>
      <c r="AK787" s="3" t="s">
        <v>65</v>
      </c>
      <c r="AQ787" s="89" t="e">
        <f>IF(#REF!="základní",#REF!,0)</f>
        <v>#REF!</v>
      </c>
      <c r="AR787" s="89" t="e">
        <f>IF(#REF!="snížená",#REF!,0)</f>
        <v>#REF!</v>
      </c>
      <c r="AS787" s="89" t="e">
        <f>IF(#REF!="zákl. přenesená",#REF!,0)</f>
        <v>#REF!</v>
      </c>
      <c r="AT787" s="89" t="e">
        <f>IF(#REF!="sníž. přenesená",#REF!,0)</f>
        <v>#REF!</v>
      </c>
      <c r="AU787" s="89" t="e">
        <f>IF(#REF!="nulová",#REF!,0)</f>
        <v>#REF!</v>
      </c>
      <c r="AV787" s="3" t="s">
        <v>5</v>
      </c>
      <c r="AW787" s="89" t="e">
        <f>ROUND(#REF!*H787,2)</f>
        <v>#REF!</v>
      </c>
      <c r="AX787" s="3" t="s">
        <v>72</v>
      </c>
      <c r="AY787" s="88" t="s">
        <v>1270</v>
      </c>
    </row>
    <row r="788" spans="1:51" s="11" customFormat="1" ht="19.2" x14ac:dyDescent="0.2">
      <c r="A788" s="12"/>
      <c r="B788" s="118"/>
      <c r="C788" s="86"/>
      <c r="D788" s="132" t="s">
        <v>74</v>
      </c>
      <c r="E788" s="86"/>
      <c r="F788" s="133" t="s">
        <v>1271</v>
      </c>
      <c r="G788" s="86"/>
      <c r="H788" s="120"/>
      <c r="I788" s="12"/>
      <c r="J788" s="12"/>
      <c r="K788" s="12"/>
      <c r="L788" s="12"/>
      <c r="M788" s="12"/>
      <c r="N788" s="12"/>
      <c r="O788" s="12"/>
      <c r="P788" s="12"/>
      <c r="Q788" s="12"/>
      <c r="AF788" s="3" t="s">
        <v>74</v>
      </c>
      <c r="AG788" s="3" t="s">
        <v>41</v>
      </c>
    </row>
    <row r="789" spans="1:51" s="11" customFormat="1" ht="55.5" customHeight="1" x14ac:dyDescent="0.2">
      <c r="A789" s="12"/>
      <c r="B789" s="118"/>
      <c r="C789" s="79" t="s">
        <v>1272</v>
      </c>
      <c r="D789" s="79" t="s">
        <v>68</v>
      </c>
      <c r="E789" s="80" t="s">
        <v>1273</v>
      </c>
      <c r="F789" s="92" t="s">
        <v>1274</v>
      </c>
      <c r="G789" s="82" t="s">
        <v>86</v>
      </c>
      <c r="H789" s="131">
        <v>500</v>
      </c>
      <c r="I789" s="12"/>
      <c r="J789" s="12"/>
      <c r="K789" s="12"/>
      <c r="L789" s="12"/>
      <c r="M789" s="12"/>
      <c r="N789" s="12"/>
      <c r="O789" s="12"/>
      <c r="P789" s="12"/>
      <c r="Q789" s="12"/>
      <c r="AD789" s="88" t="s">
        <v>72</v>
      </c>
      <c r="AF789" s="88" t="s">
        <v>68</v>
      </c>
      <c r="AG789" s="88" t="s">
        <v>41</v>
      </c>
      <c r="AK789" s="3" t="s">
        <v>65</v>
      </c>
      <c r="AQ789" s="89" t="e">
        <f>IF(#REF!="základní",#REF!,0)</f>
        <v>#REF!</v>
      </c>
      <c r="AR789" s="89" t="e">
        <f>IF(#REF!="snížená",#REF!,0)</f>
        <v>#REF!</v>
      </c>
      <c r="AS789" s="89" t="e">
        <f>IF(#REF!="zákl. přenesená",#REF!,0)</f>
        <v>#REF!</v>
      </c>
      <c r="AT789" s="89" t="e">
        <f>IF(#REF!="sníž. přenesená",#REF!,0)</f>
        <v>#REF!</v>
      </c>
      <c r="AU789" s="89" t="e">
        <f>IF(#REF!="nulová",#REF!,0)</f>
        <v>#REF!</v>
      </c>
      <c r="AV789" s="3" t="s">
        <v>5</v>
      </c>
      <c r="AW789" s="89" t="e">
        <f>ROUND(#REF!*H789,2)</f>
        <v>#REF!</v>
      </c>
      <c r="AX789" s="3" t="s">
        <v>72</v>
      </c>
      <c r="AY789" s="88" t="s">
        <v>1275</v>
      </c>
    </row>
    <row r="790" spans="1:51" s="11" customFormat="1" ht="28.8" x14ac:dyDescent="0.2">
      <c r="A790" s="12"/>
      <c r="B790" s="118"/>
      <c r="C790" s="86"/>
      <c r="D790" s="132" t="s">
        <v>74</v>
      </c>
      <c r="E790" s="86"/>
      <c r="F790" s="133" t="s">
        <v>1276</v>
      </c>
      <c r="G790" s="86"/>
      <c r="H790" s="120"/>
      <c r="I790" s="12"/>
      <c r="J790" s="12"/>
      <c r="K790" s="12"/>
      <c r="L790" s="12"/>
      <c r="M790" s="12"/>
      <c r="N790" s="12"/>
      <c r="O790" s="12"/>
      <c r="P790" s="12"/>
      <c r="Q790" s="12"/>
      <c r="AF790" s="3" t="s">
        <v>74</v>
      </c>
      <c r="AG790" s="3" t="s">
        <v>41</v>
      </c>
    </row>
    <row r="791" spans="1:51" s="11" customFormat="1" ht="90" customHeight="1" x14ac:dyDescent="0.2">
      <c r="A791" s="12"/>
      <c r="B791" s="118"/>
      <c r="C791" s="79" t="s">
        <v>1277</v>
      </c>
      <c r="D791" s="79" t="s">
        <v>68</v>
      </c>
      <c r="E791" s="80" t="s">
        <v>1278</v>
      </c>
      <c r="F791" s="92" t="s">
        <v>1279</v>
      </c>
      <c r="G791" s="82" t="s">
        <v>86</v>
      </c>
      <c r="H791" s="131">
        <v>150</v>
      </c>
      <c r="I791" s="12"/>
      <c r="J791" s="12"/>
      <c r="K791" s="12"/>
      <c r="L791" s="12"/>
      <c r="M791" s="12"/>
      <c r="N791" s="12"/>
      <c r="O791" s="12"/>
      <c r="P791" s="12"/>
      <c r="Q791" s="12"/>
      <c r="AD791" s="88" t="s">
        <v>72</v>
      </c>
      <c r="AF791" s="88" t="s">
        <v>68</v>
      </c>
      <c r="AG791" s="88" t="s">
        <v>41</v>
      </c>
      <c r="AK791" s="3" t="s">
        <v>65</v>
      </c>
      <c r="AQ791" s="89" t="e">
        <f>IF(#REF!="základní",#REF!,0)</f>
        <v>#REF!</v>
      </c>
      <c r="AR791" s="89" t="e">
        <f>IF(#REF!="snížená",#REF!,0)</f>
        <v>#REF!</v>
      </c>
      <c r="AS791" s="89" t="e">
        <f>IF(#REF!="zákl. přenesená",#REF!,0)</f>
        <v>#REF!</v>
      </c>
      <c r="AT791" s="89" t="e">
        <f>IF(#REF!="sníž. přenesená",#REF!,0)</f>
        <v>#REF!</v>
      </c>
      <c r="AU791" s="89" t="e">
        <f>IF(#REF!="nulová",#REF!,0)</f>
        <v>#REF!</v>
      </c>
      <c r="AV791" s="3" t="s">
        <v>5</v>
      </c>
      <c r="AW791" s="89" t="e">
        <f>ROUND(#REF!*H791,2)</f>
        <v>#REF!</v>
      </c>
      <c r="AX791" s="3" t="s">
        <v>72</v>
      </c>
      <c r="AY791" s="88" t="s">
        <v>1280</v>
      </c>
    </row>
    <row r="792" spans="1:51" s="11" customFormat="1" ht="48" x14ac:dyDescent="0.2">
      <c r="A792" s="12"/>
      <c r="B792" s="118"/>
      <c r="C792" s="86"/>
      <c r="D792" s="132" t="s">
        <v>74</v>
      </c>
      <c r="E792" s="86"/>
      <c r="F792" s="133" t="s">
        <v>1281</v>
      </c>
      <c r="G792" s="86"/>
      <c r="H792" s="120"/>
      <c r="I792" s="12"/>
      <c r="J792" s="12"/>
      <c r="K792" s="12"/>
      <c r="L792" s="12"/>
      <c r="M792" s="12"/>
      <c r="N792" s="12"/>
      <c r="O792" s="12"/>
      <c r="P792" s="12"/>
      <c r="Q792" s="12"/>
      <c r="AF792" s="3" t="s">
        <v>74</v>
      </c>
      <c r="AG792" s="3" t="s">
        <v>41</v>
      </c>
    </row>
    <row r="793" spans="1:51" s="11" customFormat="1" ht="90" customHeight="1" x14ac:dyDescent="0.2">
      <c r="A793" s="12"/>
      <c r="B793" s="118"/>
      <c r="C793" s="79" t="s">
        <v>1282</v>
      </c>
      <c r="D793" s="79" t="s">
        <v>68</v>
      </c>
      <c r="E793" s="80" t="s">
        <v>1283</v>
      </c>
      <c r="F793" s="92" t="s">
        <v>1284</v>
      </c>
      <c r="G793" s="82" t="s">
        <v>86</v>
      </c>
      <c r="H793" s="131">
        <v>300</v>
      </c>
      <c r="I793" s="12"/>
      <c r="J793" s="12"/>
      <c r="K793" s="12"/>
      <c r="L793" s="12"/>
      <c r="M793" s="12"/>
      <c r="N793" s="12"/>
      <c r="O793" s="12"/>
      <c r="P793" s="12"/>
      <c r="Q793" s="12"/>
      <c r="AD793" s="88" t="s">
        <v>72</v>
      </c>
      <c r="AF793" s="88" t="s">
        <v>68</v>
      </c>
      <c r="AG793" s="88" t="s">
        <v>41</v>
      </c>
      <c r="AK793" s="3" t="s">
        <v>65</v>
      </c>
      <c r="AQ793" s="89" t="e">
        <f>IF(#REF!="základní",#REF!,0)</f>
        <v>#REF!</v>
      </c>
      <c r="AR793" s="89" t="e">
        <f>IF(#REF!="snížená",#REF!,0)</f>
        <v>#REF!</v>
      </c>
      <c r="AS793" s="89" t="e">
        <f>IF(#REF!="zákl. přenesená",#REF!,0)</f>
        <v>#REF!</v>
      </c>
      <c r="AT793" s="89" t="e">
        <f>IF(#REF!="sníž. přenesená",#REF!,0)</f>
        <v>#REF!</v>
      </c>
      <c r="AU793" s="89" t="e">
        <f>IF(#REF!="nulová",#REF!,0)</f>
        <v>#REF!</v>
      </c>
      <c r="AV793" s="3" t="s">
        <v>5</v>
      </c>
      <c r="AW793" s="89" t="e">
        <f>ROUND(#REF!*H793,2)</f>
        <v>#REF!</v>
      </c>
      <c r="AX793" s="3" t="s">
        <v>72</v>
      </c>
      <c r="AY793" s="88" t="s">
        <v>1285</v>
      </c>
    </row>
    <row r="794" spans="1:51" s="11" customFormat="1" ht="48" x14ac:dyDescent="0.2">
      <c r="A794" s="12"/>
      <c r="B794" s="118"/>
      <c r="C794" s="86"/>
      <c r="D794" s="132" t="s">
        <v>74</v>
      </c>
      <c r="E794" s="86"/>
      <c r="F794" s="133" t="s">
        <v>1281</v>
      </c>
      <c r="G794" s="86"/>
      <c r="H794" s="120"/>
      <c r="I794" s="12"/>
      <c r="J794" s="12"/>
      <c r="K794" s="12"/>
      <c r="L794" s="12"/>
      <c r="M794" s="12"/>
      <c r="N794" s="12"/>
      <c r="O794" s="12"/>
      <c r="P794" s="12"/>
      <c r="Q794" s="12"/>
      <c r="AF794" s="3" t="s">
        <v>74</v>
      </c>
      <c r="AG794" s="3" t="s">
        <v>41</v>
      </c>
    </row>
    <row r="795" spans="1:51" s="11" customFormat="1" ht="62.7" customHeight="1" x14ac:dyDescent="0.2">
      <c r="A795" s="12"/>
      <c r="B795" s="118"/>
      <c r="C795" s="79" t="s">
        <v>1286</v>
      </c>
      <c r="D795" s="79" t="s">
        <v>68</v>
      </c>
      <c r="E795" s="80" t="s">
        <v>1287</v>
      </c>
      <c r="F795" s="92" t="s">
        <v>1288</v>
      </c>
      <c r="G795" s="82" t="s">
        <v>86</v>
      </c>
      <c r="H795" s="131">
        <v>400</v>
      </c>
      <c r="I795" s="12"/>
      <c r="J795" s="12"/>
      <c r="K795" s="12"/>
      <c r="L795" s="12"/>
      <c r="M795" s="12"/>
      <c r="N795" s="12"/>
      <c r="O795" s="12"/>
      <c r="P795" s="12"/>
      <c r="Q795" s="12"/>
      <c r="AD795" s="88" t="s">
        <v>72</v>
      </c>
      <c r="AF795" s="88" t="s">
        <v>68</v>
      </c>
      <c r="AG795" s="88" t="s">
        <v>41</v>
      </c>
      <c r="AK795" s="3" t="s">
        <v>65</v>
      </c>
      <c r="AQ795" s="89" t="e">
        <f>IF(#REF!="základní",#REF!,0)</f>
        <v>#REF!</v>
      </c>
      <c r="AR795" s="89" t="e">
        <f>IF(#REF!="snížená",#REF!,0)</f>
        <v>#REF!</v>
      </c>
      <c r="AS795" s="89" t="e">
        <f>IF(#REF!="zákl. přenesená",#REF!,0)</f>
        <v>#REF!</v>
      </c>
      <c r="AT795" s="89" t="e">
        <f>IF(#REF!="sníž. přenesená",#REF!,0)</f>
        <v>#REF!</v>
      </c>
      <c r="AU795" s="89" t="e">
        <f>IF(#REF!="nulová",#REF!,0)</f>
        <v>#REF!</v>
      </c>
      <c r="AV795" s="3" t="s">
        <v>5</v>
      </c>
      <c r="AW795" s="89" t="e">
        <f>ROUND(#REF!*H795,2)</f>
        <v>#REF!</v>
      </c>
      <c r="AX795" s="3" t="s">
        <v>72</v>
      </c>
      <c r="AY795" s="88" t="s">
        <v>1289</v>
      </c>
    </row>
    <row r="796" spans="1:51" s="11" customFormat="1" ht="38.4" x14ac:dyDescent="0.2">
      <c r="A796" s="12"/>
      <c r="B796" s="118"/>
      <c r="C796" s="86"/>
      <c r="D796" s="132" t="s">
        <v>74</v>
      </c>
      <c r="E796" s="86"/>
      <c r="F796" s="133" t="s">
        <v>1290</v>
      </c>
      <c r="G796" s="86"/>
      <c r="H796" s="120"/>
      <c r="I796" s="12"/>
      <c r="J796" s="12"/>
      <c r="K796" s="12"/>
      <c r="L796" s="12"/>
      <c r="M796" s="12"/>
      <c r="N796" s="12"/>
      <c r="O796" s="12"/>
      <c r="P796" s="12"/>
      <c r="Q796" s="12"/>
      <c r="AF796" s="3" t="s">
        <v>74</v>
      </c>
      <c r="AG796" s="3" t="s">
        <v>41</v>
      </c>
    </row>
    <row r="797" spans="1:51" s="11" customFormat="1" ht="55.5" customHeight="1" x14ac:dyDescent="0.2">
      <c r="A797" s="12"/>
      <c r="B797" s="118"/>
      <c r="C797" s="79" t="s">
        <v>1291</v>
      </c>
      <c r="D797" s="79" t="s">
        <v>68</v>
      </c>
      <c r="E797" s="80" t="s">
        <v>1292</v>
      </c>
      <c r="F797" s="92" t="s">
        <v>1293</v>
      </c>
      <c r="G797" s="82" t="s">
        <v>80</v>
      </c>
      <c r="H797" s="131">
        <v>300</v>
      </c>
      <c r="I797" s="12"/>
      <c r="J797" s="12"/>
      <c r="K797" s="12"/>
      <c r="L797" s="12"/>
      <c r="M797" s="12"/>
      <c r="N797" s="12"/>
      <c r="O797" s="12"/>
      <c r="P797" s="12"/>
      <c r="Q797" s="12"/>
      <c r="AD797" s="88" t="s">
        <v>72</v>
      </c>
      <c r="AF797" s="88" t="s">
        <v>68</v>
      </c>
      <c r="AG797" s="88" t="s">
        <v>41</v>
      </c>
      <c r="AK797" s="3" t="s">
        <v>65</v>
      </c>
      <c r="AQ797" s="89" t="e">
        <f>IF(#REF!="základní",#REF!,0)</f>
        <v>#REF!</v>
      </c>
      <c r="AR797" s="89" t="e">
        <f>IF(#REF!="snížená",#REF!,0)</f>
        <v>#REF!</v>
      </c>
      <c r="AS797" s="89" t="e">
        <f>IF(#REF!="zákl. přenesená",#REF!,0)</f>
        <v>#REF!</v>
      </c>
      <c r="AT797" s="89" t="e">
        <f>IF(#REF!="sníž. přenesená",#REF!,0)</f>
        <v>#REF!</v>
      </c>
      <c r="AU797" s="89" t="e">
        <f>IF(#REF!="nulová",#REF!,0)</f>
        <v>#REF!</v>
      </c>
      <c r="AV797" s="3" t="s">
        <v>5</v>
      </c>
      <c r="AW797" s="89" t="e">
        <f>ROUND(#REF!*H797,2)</f>
        <v>#REF!</v>
      </c>
      <c r="AX797" s="3" t="s">
        <v>72</v>
      </c>
      <c r="AY797" s="88" t="s">
        <v>1294</v>
      </c>
    </row>
    <row r="798" spans="1:51" s="11" customFormat="1" ht="38.4" x14ac:dyDescent="0.2">
      <c r="A798" s="12"/>
      <c r="B798" s="118"/>
      <c r="C798" s="86"/>
      <c r="D798" s="132" t="s">
        <v>74</v>
      </c>
      <c r="E798" s="86"/>
      <c r="F798" s="133" t="s">
        <v>1295</v>
      </c>
      <c r="G798" s="86"/>
      <c r="H798" s="120"/>
      <c r="I798" s="12"/>
      <c r="J798" s="12"/>
      <c r="K798" s="12"/>
      <c r="L798" s="12"/>
      <c r="M798" s="12"/>
      <c r="N798" s="12"/>
      <c r="O798" s="12"/>
      <c r="P798" s="12"/>
      <c r="Q798" s="12"/>
      <c r="AF798" s="3" t="s">
        <v>74</v>
      </c>
      <c r="AG798" s="3" t="s">
        <v>41</v>
      </c>
    </row>
    <row r="799" spans="1:51" s="11" customFormat="1" ht="76.349999999999994" customHeight="1" x14ac:dyDescent="0.2">
      <c r="A799" s="12"/>
      <c r="B799" s="118"/>
      <c r="C799" s="79" t="s">
        <v>1296</v>
      </c>
      <c r="D799" s="79" t="s">
        <v>68</v>
      </c>
      <c r="E799" s="80" t="s">
        <v>1297</v>
      </c>
      <c r="F799" s="92" t="s">
        <v>1298</v>
      </c>
      <c r="G799" s="82" t="s">
        <v>80</v>
      </c>
      <c r="H799" s="131">
        <v>200</v>
      </c>
      <c r="I799" s="12"/>
      <c r="J799" s="12"/>
      <c r="K799" s="12"/>
      <c r="L799" s="12"/>
      <c r="M799" s="12"/>
      <c r="N799" s="12"/>
      <c r="O799" s="12"/>
      <c r="P799" s="12"/>
      <c r="Q799" s="12"/>
      <c r="AD799" s="88" t="s">
        <v>72</v>
      </c>
      <c r="AF799" s="88" t="s">
        <v>68</v>
      </c>
      <c r="AG799" s="88" t="s">
        <v>41</v>
      </c>
      <c r="AK799" s="3" t="s">
        <v>65</v>
      </c>
      <c r="AQ799" s="89" t="e">
        <f>IF(#REF!="základní",#REF!,0)</f>
        <v>#REF!</v>
      </c>
      <c r="AR799" s="89" t="e">
        <f>IF(#REF!="snížená",#REF!,0)</f>
        <v>#REF!</v>
      </c>
      <c r="AS799" s="89" t="e">
        <f>IF(#REF!="zákl. přenesená",#REF!,0)</f>
        <v>#REF!</v>
      </c>
      <c r="AT799" s="89" t="e">
        <f>IF(#REF!="sníž. přenesená",#REF!,0)</f>
        <v>#REF!</v>
      </c>
      <c r="AU799" s="89" t="e">
        <f>IF(#REF!="nulová",#REF!,0)</f>
        <v>#REF!</v>
      </c>
      <c r="AV799" s="3" t="s">
        <v>5</v>
      </c>
      <c r="AW799" s="89" t="e">
        <f>ROUND(#REF!*H799,2)</f>
        <v>#REF!</v>
      </c>
      <c r="AX799" s="3" t="s">
        <v>72</v>
      </c>
      <c r="AY799" s="88" t="s">
        <v>1299</v>
      </c>
    </row>
    <row r="800" spans="1:51" s="11" customFormat="1" ht="48" x14ac:dyDescent="0.2">
      <c r="A800" s="12"/>
      <c r="B800" s="118"/>
      <c r="C800" s="86"/>
      <c r="D800" s="132" t="s">
        <v>74</v>
      </c>
      <c r="E800" s="86"/>
      <c r="F800" s="133" t="s">
        <v>1300</v>
      </c>
      <c r="G800" s="86"/>
      <c r="H800" s="120"/>
      <c r="I800" s="12"/>
      <c r="J800" s="12"/>
      <c r="K800" s="12"/>
      <c r="L800" s="12"/>
      <c r="M800" s="12"/>
      <c r="N800" s="12"/>
      <c r="O800" s="12"/>
      <c r="P800" s="12"/>
      <c r="Q800" s="12"/>
      <c r="AF800" s="3" t="s">
        <v>74</v>
      </c>
      <c r="AG800" s="3" t="s">
        <v>41</v>
      </c>
    </row>
    <row r="801" spans="1:51" s="11" customFormat="1" ht="78" customHeight="1" x14ac:dyDescent="0.2">
      <c r="A801" s="12"/>
      <c r="B801" s="118"/>
      <c r="C801" s="79" t="s">
        <v>1301</v>
      </c>
      <c r="D801" s="79" t="s">
        <v>68</v>
      </c>
      <c r="E801" s="80" t="s">
        <v>1302</v>
      </c>
      <c r="F801" s="92" t="s">
        <v>1303</v>
      </c>
      <c r="G801" s="82" t="s">
        <v>122</v>
      </c>
      <c r="H801" s="131">
        <v>30</v>
      </c>
      <c r="I801" s="12"/>
      <c r="J801" s="12"/>
      <c r="K801" s="12"/>
      <c r="L801" s="12"/>
      <c r="M801" s="12"/>
      <c r="N801" s="12"/>
      <c r="O801" s="12"/>
      <c r="P801" s="12"/>
      <c r="Q801" s="12"/>
      <c r="AD801" s="88" t="s">
        <v>72</v>
      </c>
      <c r="AF801" s="88" t="s">
        <v>68</v>
      </c>
      <c r="AG801" s="88" t="s">
        <v>41</v>
      </c>
      <c r="AK801" s="3" t="s">
        <v>65</v>
      </c>
      <c r="AQ801" s="89" t="e">
        <f>IF(#REF!="základní",#REF!,0)</f>
        <v>#REF!</v>
      </c>
      <c r="AR801" s="89" t="e">
        <f>IF(#REF!="snížená",#REF!,0)</f>
        <v>#REF!</v>
      </c>
      <c r="AS801" s="89" t="e">
        <f>IF(#REF!="zákl. přenesená",#REF!,0)</f>
        <v>#REF!</v>
      </c>
      <c r="AT801" s="89" t="e">
        <f>IF(#REF!="sníž. přenesená",#REF!,0)</f>
        <v>#REF!</v>
      </c>
      <c r="AU801" s="89" t="e">
        <f>IF(#REF!="nulová",#REF!,0)</f>
        <v>#REF!</v>
      </c>
      <c r="AV801" s="3" t="s">
        <v>5</v>
      </c>
      <c r="AW801" s="89" t="e">
        <f>ROUND(#REF!*H801,2)</f>
        <v>#REF!</v>
      </c>
      <c r="AX801" s="3" t="s">
        <v>72</v>
      </c>
      <c r="AY801" s="88" t="s">
        <v>1304</v>
      </c>
    </row>
    <row r="802" spans="1:51" s="11" customFormat="1" ht="48" x14ac:dyDescent="0.2">
      <c r="A802" s="12"/>
      <c r="B802" s="118"/>
      <c r="C802" s="86"/>
      <c r="D802" s="132" t="s">
        <v>74</v>
      </c>
      <c r="E802" s="86"/>
      <c r="F802" s="133" t="s">
        <v>1300</v>
      </c>
      <c r="G802" s="86"/>
      <c r="H802" s="120"/>
      <c r="I802" s="12"/>
      <c r="J802" s="12"/>
      <c r="K802" s="12"/>
      <c r="L802" s="12"/>
      <c r="M802" s="12"/>
      <c r="N802" s="12"/>
      <c r="O802" s="12"/>
      <c r="P802" s="12"/>
      <c r="Q802" s="12"/>
      <c r="AF802" s="3" t="s">
        <v>74</v>
      </c>
      <c r="AG802" s="3" t="s">
        <v>41</v>
      </c>
    </row>
    <row r="803" spans="1:51" s="11" customFormat="1" ht="76.349999999999994" customHeight="1" x14ac:dyDescent="0.2">
      <c r="A803" s="12"/>
      <c r="B803" s="118"/>
      <c r="C803" s="79" t="s">
        <v>1305</v>
      </c>
      <c r="D803" s="79" t="s">
        <v>68</v>
      </c>
      <c r="E803" s="80" t="s">
        <v>1306</v>
      </c>
      <c r="F803" s="92" t="s">
        <v>1307</v>
      </c>
      <c r="G803" s="82" t="s">
        <v>80</v>
      </c>
      <c r="H803" s="131">
        <v>300</v>
      </c>
      <c r="I803" s="12"/>
      <c r="J803" s="12"/>
      <c r="K803" s="12"/>
      <c r="L803" s="12"/>
      <c r="M803" s="12"/>
      <c r="N803" s="12"/>
      <c r="O803" s="12"/>
      <c r="P803" s="12"/>
      <c r="Q803" s="12"/>
      <c r="AD803" s="88" t="s">
        <v>72</v>
      </c>
      <c r="AF803" s="88" t="s">
        <v>68</v>
      </c>
      <c r="AG803" s="88" t="s">
        <v>41</v>
      </c>
      <c r="AK803" s="3" t="s">
        <v>65</v>
      </c>
      <c r="AQ803" s="89" t="e">
        <f>IF(#REF!="základní",#REF!,0)</f>
        <v>#REF!</v>
      </c>
      <c r="AR803" s="89" t="e">
        <f>IF(#REF!="snížená",#REF!,0)</f>
        <v>#REF!</v>
      </c>
      <c r="AS803" s="89" t="e">
        <f>IF(#REF!="zákl. přenesená",#REF!,0)</f>
        <v>#REF!</v>
      </c>
      <c r="AT803" s="89" t="e">
        <f>IF(#REF!="sníž. přenesená",#REF!,0)</f>
        <v>#REF!</v>
      </c>
      <c r="AU803" s="89" t="e">
        <f>IF(#REF!="nulová",#REF!,0)</f>
        <v>#REF!</v>
      </c>
      <c r="AV803" s="3" t="s">
        <v>5</v>
      </c>
      <c r="AW803" s="89" t="e">
        <f>ROUND(#REF!*H803,2)</f>
        <v>#REF!</v>
      </c>
      <c r="AX803" s="3" t="s">
        <v>72</v>
      </c>
      <c r="AY803" s="88" t="s">
        <v>1308</v>
      </c>
    </row>
    <row r="804" spans="1:51" s="11" customFormat="1" ht="48" x14ac:dyDescent="0.2">
      <c r="A804" s="12"/>
      <c r="B804" s="118"/>
      <c r="C804" s="86"/>
      <c r="D804" s="132" t="s">
        <v>74</v>
      </c>
      <c r="E804" s="86"/>
      <c r="F804" s="133" t="s">
        <v>1300</v>
      </c>
      <c r="G804" s="86"/>
      <c r="H804" s="120"/>
      <c r="I804" s="12"/>
      <c r="J804" s="12"/>
      <c r="K804" s="12"/>
      <c r="L804" s="12"/>
      <c r="M804" s="12"/>
      <c r="N804" s="12"/>
      <c r="O804" s="12"/>
      <c r="P804" s="12"/>
      <c r="Q804" s="12"/>
      <c r="AF804" s="3" t="s">
        <v>74</v>
      </c>
      <c r="AG804" s="3" t="s">
        <v>41</v>
      </c>
    </row>
    <row r="805" spans="1:51" s="11" customFormat="1" ht="78" customHeight="1" x14ac:dyDescent="0.2">
      <c r="A805" s="12"/>
      <c r="B805" s="118"/>
      <c r="C805" s="79" t="s">
        <v>1309</v>
      </c>
      <c r="D805" s="79" t="s">
        <v>68</v>
      </c>
      <c r="E805" s="80" t="s">
        <v>1310</v>
      </c>
      <c r="F805" s="92" t="s">
        <v>1311</v>
      </c>
      <c r="G805" s="82" t="s">
        <v>122</v>
      </c>
      <c r="H805" s="131">
        <v>40</v>
      </c>
      <c r="I805" s="12"/>
      <c r="J805" s="12"/>
      <c r="K805" s="12"/>
      <c r="L805" s="12"/>
      <c r="M805" s="12"/>
      <c r="N805" s="12"/>
      <c r="O805" s="12"/>
      <c r="P805" s="12"/>
      <c r="Q805" s="12"/>
      <c r="AD805" s="88" t="s">
        <v>72</v>
      </c>
      <c r="AF805" s="88" t="s">
        <v>68</v>
      </c>
      <c r="AG805" s="88" t="s">
        <v>41</v>
      </c>
      <c r="AK805" s="3" t="s">
        <v>65</v>
      </c>
      <c r="AQ805" s="89" t="e">
        <f>IF(#REF!="základní",#REF!,0)</f>
        <v>#REF!</v>
      </c>
      <c r="AR805" s="89" t="e">
        <f>IF(#REF!="snížená",#REF!,0)</f>
        <v>#REF!</v>
      </c>
      <c r="AS805" s="89" t="e">
        <f>IF(#REF!="zákl. přenesená",#REF!,0)</f>
        <v>#REF!</v>
      </c>
      <c r="AT805" s="89" t="e">
        <f>IF(#REF!="sníž. přenesená",#REF!,0)</f>
        <v>#REF!</v>
      </c>
      <c r="AU805" s="89" t="e">
        <f>IF(#REF!="nulová",#REF!,0)</f>
        <v>#REF!</v>
      </c>
      <c r="AV805" s="3" t="s">
        <v>5</v>
      </c>
      <c r="AW805" s="89" t="e">
        <f>ROUND(#REF!*H805,2)</f>
        <v>#REF!</v>
      </c>
      <c r="AX805" s="3" t="s">
        <v>72</v>
      </c>
      <c r="AY805" s="88" t="s">
        <v>1312</v>
      </c>
    </row>
    <row r="806" spans="1:51" s="11" customFormat="1" ht="48" x14ac:dyDescent="0.2">
      <c r="A806" s="12"/>
      <c r="B806" s="118"/>
      <c r="C806" s="86"/>
      <c r="D806" s="132" t="s">
        <v>74</v>
      </c>
      <c r="E806" s="86"/>
      <c r="F806" s="133" t="s">
        <v>1300</v>
      </c>
      <c r="G806" s="86"/>
      <c r="H806" s="120"/>
      <c r="I806" s="12"/>
      <c r="J806" s="12"/>
      <c r="K806" s="12"/>
      <c r="L806" s="12"/>
      <c r="M806" s="12"/>
      <c r="N806" s="12"/>
      <c r="O806" s="12"/>
      <c r="P806" s="12"/>
      <c r="Q806" s="12"/>
      <c r="AF806" s="3" t="s">
        <v>74</v>
      </c>
      <c r="AG806" s="3" t="s">
        <v>41</v>
      </c>
    </row>
    <row r="807" spans="1:51" s="11" customFormat="1" ht="76.349999999999994" customHeight="1" x14ac:dyDescent="0.2">
      <c r="A807" s="12"/>
      <c r="B807" s="118"/>
      <c r="C807" s="79" t="s">
        <v>1313</v>
      </c>
      <c r="D807" s="79" t="s">
        <v>68</v>
      </c>
      <c r="E807" s="80" t="s">
        <v>1314</v>
      </c>
      <c r="F807" s="92" t="s">
        <v>1315</v>
      </c>
      <c r="G807" s="82" t="s">
        <v>80</v>
      </c>
      <c r="H807" s="131">
        <v>150</v>
      </c>
      <c r="I807" s="12"/>
      <c r="J807" s="12"/>
      <c r="K807" s="12"/>
      <c r="L807" s="12"/>
      <c r="M807" s="12"/>
      <c r="N807" s="12"/>
      <c r="O807" s="12"/>
      <c r="P807" s="12"/>
      <c r="Q807" s="12"/>
      <c r="AD807" s="88" t="s">
        <v>72</v>
      </c>
      <c r="AF807" s="88" t="s">
        <v>68</v>
      </c>
      <c r="AG807" s="88" t="s">
        <v>41</v>
      </c>
      <c r="AK807" s="3" t="s">
        <v>65</v>
      </c>
      <c r="AQ807" s="89" t="e">
        <f>IF(#REF!="základní",#REF!,0)</f>
        <v>#REF!</v>
      </c>
      <c r="AR807" s="89" t="e">
        <f>IF(#REF!="snížená",#REF!,0)</f>
        <v>#REF!</v>
      </c>
      <c r="AS807" s="89" t="e">
        <f>IF(#REF!="zákl. přenesená",#REF!,0)</f>
        <v>#REF!</v>
      </c>
      <c r="AT807" s="89" t="e">
        <f>IF(#REF!="sníž. přenesená",#REF!,0)</f>
        <v>#REF!</v>
      </c>
      <c r="AU807" s="89" t="e">
        <f>IF(#REF!="nulová",#REF!,0)</f>
        <v>#REF!</v>
      </c>
      <c r="AV807" s="3" t="s">
        <v>5</v>
      </c>
      <c r="AW807" s="89" t="e">
        <f>ROUND(#REF!*H807,2)</f>
        <v>#REF!</v>
      </c>
      <c r="AX807" s="3" t="s">
        <v>72</v>
      </c>
      <c r="AY807" s="88" t="s">
        <v>1316</v>
      </c>
    </row>
    <row r="808" spans="1:51" s="11" customFormat="1" ht="48" x14ac:dyDescent="0.2">
      <c r="A808" s="12"/>
      <c r="B808" s="118"/>
      <c r="C808" s="86"/>
      <c r="D808" s="132" t="s">
        <v>74</v>
      </c>
      <c r="E808" s="86"/>
      <c r="F808" s="133" t="s">
        <v>1300</v>
      </c>
      <c r="G808" s="86"/>
      <c r="H808" s="120"/>
      <c r="I808" s="12"/>
      <c r="J808" s="12"/>
      <c r="K808" s="12"/>
      <c r="L808" s="12"/>
      <c r="M808" s="12"/>
      <c r="N808" s="12"/>
      <c r="O808" s="12"/>
      <c r="P808" s="12"/>
      <c r="Q808" s="12"/>
      <c r="AF808" s="3" t="s">
        <v>74</v>
      </c>
      <c r="AG808" s="3" t="s">
        <v>41</v>
      </c>
    </row>
    <row r="809" spans="1:51" s="11" customFormat="1" ht="78" customHeight="1" x14ac:dyDescent="0.2">
      <c r="A809" s="12"/>
      <c r="B809" s="118"/>
      <c r="C809" s="79" t="s">
        <v>1317</v>
      </c>
      <c r="D809" s="79" t="s">
        <v>68</v>
      </c>
      <c r="E809" s="80" t="s">
        <v>1318</v>
      </c>
      <c r="F809" s="92" t="s">
        <v>1319</v>
      </c>
      <c r="G809" s="82" t="s">
        <v>122</v>
      </c>
      <c r="H809" s="131">
        <v>40</v>
      </c>
      <c r="I809" s="12"/>
      <c r="J809" s="12"/>
      <c r="K809" s="12"/>
      <c r="L809" s="12"/>
      <c r="M809" s="12"/>
      <c r="N809" s="12"/>
      <c r="O809" s="12"/>
      <c r="P809" s="12"/>
      <c r="Q809" s="12"/>
      <c r="AD809" s="88" t="s">
        <v>72</v>
      </c>
      <c r="AF809" s="88" t="s">
        <v>68</v>
      </c>
      <c r="AG809" s="88" t="s">
        <v>41</v>
      </c>
      <c r="AK809" s="3" t="s">
        <v>65</v>
      </c>
      <c r="AQ809" s="89" t="e">
        <f>IF(#REF!="základní",#REF!,0)</f>
        <v>#REF!</v>
      </c>
      <c r="AR809" s="89" t="e">
        <f>IF(#REF!="snížená",#REF!,0)</f>
        <v>#REF!</v>
      </c>
      <c r="AS809" s="89" t="e">
        <f>IF(#REF!="zákl. přenesená",#REF!,0)</f>
        <v>#REF!</v>
      </c>
      <c r="AT809" s="89" t="e">
        <f>IF(#REF!="sníž. přenesená",#REF!,0)</f>
        <v>#REF!</v>
      </c>
      <c r="AU809" s="89" t="e">
        <f>IF(#REF!="nulová",#REF!,0)</f>
        <v>#REF!</v>
      </c>
      <c r="AV809" s="3" t="s">
        <v>5</v>
      </c>
      <c r="AW809" s="89" t="e">
        <f>ROUND(#REF!*H809,2)</f>
        <v>#REF!</v>
      </c>
      <c r="AX809" s="3" t="s">
        <v>72</v>
      </c>
      <c r="AY809" s="88" t="s">
        <v>1320</v>
      </c>
    </row>
    <row r="810" spans="1:51" s="11" customFormat="1" ht="48" x14ac:dyDescent="0.2">
      <c r="A810" s="12"/>
      <c r="B810" s="118"/>
      <c r="C810" s="86"/>
      <c r="D810" s="132" t="s">
        <v>74</v>
      </c>
      <c r="E810" s="86"/>
      <c r="F810" s="133" t="s">
        <v>1300</v>
      </c>
      <c r="G810" s="86"/>
      <c r="H810" s="120"/>
      <c r="I810" s="12"/>
      <c r="J810" s="12"/>
      <c r="K810" s="12"/>
      <c r="L810" s="12"/>
      <c r="M810" s="12"/>
      <c r="N810" s="12"/>
      <c r="O810" s="12"/>
      <c r="P810" s="12"/>
      <c r="Q810" s="12"/>
      <c r="AF810" s="3" t="s">
        <v>74</v>
      </c>
      <c r="AG810" s="3" t="s">
        <v>41</v>
      </c>
    </row>
    <row r="811" spans="1:51" s="11" customFormat="1" ht="78" customHeight="1" x14ac:dyDescent="0.2">
      <c r="A811" s="12"/>
      <c r="B811" s="118"/>
      <c r="C811" s="79" t="s">
        <v>1321</v>
      </c>
      <c r="D811" s="79" t="s">
        <v>68</v>
      </c>
      <c r="E811" s="80" t="s">
        <v>1322</v>
      </c>
      <c r="F811" s="92" t="s">
        <v>1323</v>
      </c>
      <c r="G811" s="82" t="s">
        <v>86</v>
      </c>
      <c r="H811" s="131">
        <v>150</v>
      </c>
      <c r="I811" s="12"/>
      <c r="J811" s="12"/>
      <c r="K811" s="12"/>
      <c r="L811" s="12"/>
      <c r="M811" s="12"/>
      <c r="N811" s="12"/>
      <c r="O811" s="12"/>
      <c r="P811" s="12"/>
      <c r="Q811" s="12"/>
      <c r="AD811" s="88" t="s">
        <v>72</v>
      </c>
      <c r="AF811" s="88" t="s">
        <v>68</v>
      </c>
      <c r="AG811" s="88" t="s">
        <v>41</v>
      </c>
      <c r="AK811" s="3" t="s">
        <v>65</v>
      </c>
      <c r="AQ811" s="89" t="e">
        <f>IF(#REF!="základní",#REF!,0)</f>
        <v>#REF!</v>
      </c>
      <c r="AR811" s="89" t="e">
        <f>IF(#REF!="snížená",#REF!,0)</f>
        <v>#REF!</v>
      </c>
      <c r="AS811" s="89" t="e">
        <f>IF(#REF!="zákl. přenesená",#REF!,0)</f>
        <v>#REF!</v>
      </c>
      <c r="AT811" s="89" t="e">
        <f>IF(#REF!="sníž. přenesená",#REF!,0)</f>
        <v>#REF!</v>
      </c>
      <c r="AU811" s="89" t="e">
        <f>IF(#REF!="nulová",#REF!,0)</f>
        <v>#REF!</v>
      </c>
      <c r="AV811" s="3" t="s">
        <v>5</v>
      </c>
      <c r="AW811" s="89" t="e">
        <f>ROUND(#REF!*H811,2)</f>
        <v>#REF!</v>
      </c>
      <c r="AX811" s="3" t="s">
        <v>72</v>
      </c>
      <c r="AY811" s="88" t="s">
        <v>1324</v>
      </c>
    </row>
    <row r="812" spans="1:51" s="11" customFormat="1" ht="48" x14ac:dyDescent="0.2">
      <c r="A812" s="12"/>
      <c r="B812" s="118"/>
      <c r="C812" s="86"/>
      <c r="D812" s="132" t="s">
        <v>74</v>
      </c>
      <c r="E812" s="86"/>
      <c r="F812" s="133" t="s">
        <v>1325</v>
      </c>
      <c r="G812" s="86"/>
      <c r="H812" s="120"/>
      <c r="I812" s="12"/>
      <c r="J812" s="12"/>
      <c r="K812" s="12"/>
      <c r="L812" s="12"/>
      <c r="M812" s="12"/>
      <c r="N812" s="12"/>
      <c r="O812" s="12"/>
      <c r="P812" s="12"/>
      <c r="Q812" s="12"/>
      <c r="AF812" s="3" t="s">
        <v>74</v>
      </c>
      <c r="AG812" s="3" t="s">
        <v>41</v>
      </c>
    </row>
    <row r="813" spans="1:51" s="11" customFormat="1" ht="76.349999999999994" customHeight="1" x14ac:dyDescent="0.2">
      <c r="A813" s="12"/>
      <c r="B813" s="118"/>
      <c r="C813" s="79" t="s">
        <v>1326</v>
      </c>
      <c r="D813" s="79" t="s">
        <v>68</v>
      </c>
      <c r="E813" s="80" t="s">
        <v>1327</v>
      </c>
      <c r="F813" s="92" t="s">
        <v>1328</v>
      </c>
      <c r="G813" s="82" t="s">
        <v>190</v>
      </c>
      <c r="H813" s="131">
        <v>300</v>
      </c>
      <c r="I813" s="12"/>
      <c r="J813" s="12"/>
      <c r="K813" s="12"/>
      <c r="L813" s="12"/>
      <c r="M813" s="12"/>
      <c r="N813" s="12"/>
      <c r="O813" s="12"/>
      <c r="P813" s="12"/>
      <c r="Q813" s="12"/>
      <c r="AD813" s="88" t="s">
        <v>72</v>
      </c>
      <c r="AF813" s="88" t="s">
        <v>68</v>
      </c>
      <c r="AG813" s="88" t="s">
        <v>41</v>
      </c>
      <c r="AK813" s="3" t="s">
        <v>65</v>
      </c>
      <c r="AQ813" s="89" t="e">
        <f>IF(#REF!="základní",#REF!,0)</f>
        <v>#REF!</v>
      </c>
      <c r="AR813" s="89" t="e">
        <f>IF(#REF!="snížená",#REF!,0)</f>
        <v>#REF!</v>
      </c>
      <c r="AS813" s="89" t="e">
        <f>IF(#REF!="zákl. přenesená",#REF!,0)</f>
        <v>#REF!</v>
      </c>
      <c r="AT813" s="89" t="e">
        <f>IF(#REF!="sníž. přenesená",#REF!,0)</f>
        <v>#REF!</v>
      </c>
      <c r="AU813" s="89" t="e">
        <f>IF(#REF!="nulová",#REF!,0)</f>
        <v>#REF!</v>
      </c>
      <c r="AV813" s="3" t="s">
        <v>5</v>
      </c>
      <c r="AW813" s="89" t="e">
        <f>ROUND(#REF!*H813,2)</f>
        <v>#REF!</v>
      </c>
      <c r="AX813" s="3" t="s">
        <v>72</v>
      </c>
      <c r="AY813" s="88" t="s">
        <v>1329</v>
      </c>
    </row>
    <row r="814" spans="1:51" s="11" customFormat="1" ht="48" x14ac:dyDescent="0.2">
      <c r="A814" s="12"/>
      <c r="B814" s="118"/>
      <c r="C814" s="86"/>
      <c r="D814" s="132" t="s">
        <v>74</v>
      </c>
      <c r="E814" s="86"/>
      <c r="F814" s="133" t="s">
        <v>1330</v>
      </c>
      <c r="G814" s="86"/>
      <c r="H814" s="120"/>
      <c r="I814" s="12"/>
      <c r="J814" s="12"/>
      <c r="K814" s="12"/>
      <c r="L814" s="12"/>
      <c r="M814" s="12"/>
      <c r="N814" s="12"/>
      <c r="O814" s="12"/>
      <c r="P814" s="12"/>
      <c r="Q814" s="12"/>
      <c r="AF814" s="3" t="s">
        <v>74</v>
      </c>
      <c r="AG814" s="3" t="s">
        <v>41</v>
      </c>
    </row>
    <row r="815" spans="1:51" s="11" customFormat="1" ht="78" customHeight="1" x14ac:dyDescent="0.2">
      <c r="A815" s="12"/>
      <c r="B815" s="118"/>
      <c r="C815" s="79" t="s">
        <v>1331</v>
      </c>
      <c r="D815" s="79" t="s">
        <v>68</v>
      </c>
      <c r="E815" s="80" t="s">
        <v>1332</v>
      </c>
      <c r="F815" s="92" t="s">
        <v>1333</v>
      </c>
      <c r="G815" s="82" t="s">
        <v>190</v>
      </c>
      <c r="H815" s="131">
        <v>100</v>
      </c>
      <c r="I815" s="12"/>
      <c r="J815" s="12"/>
      <c r="K815" s="12"/>
      <c r="L815" s="12"/>
      <c r="M815" s="12"/>
      <c r="N815" s="12"/>
      <c r="O815" s="12"/>
      <c r="P815" s="12"/>
      <c r="Q815" s="12"/>
      <c r="AD815" s="88" t="s">
        <v>72</v>
      </c>
      <c r="AF815" s="88" t="s">
        <v>68</v>
      </c>
      <c r="AG815" s="88" t="s">
        <v>41</v>
      </c>
      <c r="AK815" s="3" t="s">
        <v>65</v>
      </c>
      <c r="AQ815" s="89" t="e">
        <f>IF(#REF!="základní",#REF!,0)</f>
        <v>#REF!</v>
      </c>
      <c r="AR815" s="89" t="e">
        <f>IF(#REF!="snížená",#REF!,0)</f>
        <v>#REF!</v>
      </c>
      <c r="AS815" s="89" t="e">
        <f>IF(#REF!="zákl. přenesená",#REF!,0)</f>
        <v>#REF!</v>
      </c>
      <c r="AT815" s="89" t="e">
        <f>IF(#REF!="sníž. přenesená",#REF!,0)</f>
        <v>#REF!</v>
      </c>
      <c r="AU815" s="89" t="e">
        <f>IF(#REF!="nulová",#REF!,0)</f>
        <v>#REF!</v>
      </c>
      <c r="AV815" s="3" t="s">
        <v>5</v>
      </c>
      <c r="AW815" s="89" t="e">
        <f>ROUND(#REF!*H815,2)</f>
        <v>#REF!</v>
      </c>
      <c r="AX815" s="3" t="s">
        <v>72</v>
      </c>
      <c r="AY815" s="88" t="s">
        <v>1334</v>
      </c>
    </row>
    <row r="816" spans="1:51" s="11" customFormat="1" ht="48" x14ac:dyDescent="0.2">
      <c r="A816" s="12"/>
      <c r="B816" s="118"/>
      <c r="C816" s="86"/>
      <c r="D816" s="132" t="s">
        <v>74</v>
      </c>
      <c r="E816" s="86"/>
      <c r="F816" s="133" t="s">
        <v>1330</v>
      </c>
      <c r="G816" s="86"/>
      <c r="H816" s="120"/>
      <c r="I816" s="12"/>
      <c r="J816" s="12"/>
      <c r="K816" s="12"/>
      <c r="L816" s="12"/>
      <c r="M816" s="12"/>
      <c r="N816" s="12"/>
      <c r="O816" s="12"/>
      <c r="P816" s="12"/>
      <c r="Q816" s="12"/>
      <c r="AF816" s="3" t="s">
        <v>74</v>
      </c>
      <c r="AG816" s="3" t="s">
        <v>41</v>
      </c>
    </row>
    <row r="817" spans="1:51" s="11" customFormat="1" ht="78" customHeight="1" x14ac:dyDescent="0.2">
      <c r="A817" s="12"/>
      <c r="B817" s="118"/>
      <c r="C817" s="79" t="s">
        <v>1335</v>
      </c>
      <c r="D817" s="79" t="s">
        <v>68</v>
      </c>
      <c r="E817" s="80" t="s">
        <v>1336</v>
      </c>
      <c r="F817" s="92" t="s">
        <v>1337</v>
      </c>
      <c r="G817" s="82" t="s">
        <v>190</v>
      </c>
      <c r="H817" s="131">
        <v>350</v>
      </c>
      <c r="I817" s="12"/>
      <c r="J817" s="12"/>
      <c r="K817" s="12"/>
      <c r="L817" s="12"/>
      <c r="M817" s="12"/>
      <c r="N817" s="12"/>
      <c r="O817" s="12"/>
      <c r="P817" s="12"/>
      <c r="Q817" s="12"/>
      <c r="AD817" s="88" t="s">
        <v>72</v>
      </c>
      <c r="AF817" s="88" t="s">
        <v>68</v>
      </c>
      <c r="AG817" s="88" t="s">
        <v>41</v>
      </c>
      <c r="AK817" s="3" t="s">
        <v>65</v>
      </c>
      <c r="AQ817" s="89" t="e">
        <f>IF(#REF!="základní",#REF!,0)</f>
        <v>#REF!</v>
      </c>
      <c r="AR817" s="89" t="e">
        <f>IF(#REF!="snížená",#REF!,0)</f>
        <v>#REF!</v>
      </c>
      <c r="AS817" s="89" t="e">
        <f>IF(#REF!="zákl. přenesená",#REF!,0)</f>
        <v>#REF!</v>
      </c>
      <c r="AT817" s="89" t="e">
        <f>IF(#REF!="sníž. přenesená",#REF!,0)</f>
        <v>#REF!</v>
      </c>
      <c r="AU817" s="89" t="e">
        <f>IF(#REF!="nulová",#REF!,0)</f>
        <v>#REF!</v>
      </c>
      <c r="AV817" s="3" t="s">
        <v>5</v>
      </c>
      <c r="AW817" s="89" t="e">
        <f>ROUND(#REF!*H817,2)</f>
        <v>#REF!</v>
      </c>
      <c r="AX817" s="3" t="s">
        <v>72</v>
      </c>
      <c r="AY817" s="88" t="s">
        <v>1338</v>
      </c>
    </row>
    <row r="818" spans="1:51" s="11" customFormat="1" ht="48" x14ac:dyDescent="0.2">
      <c r="A818" s="12"/>
      <c r="B818" s="118"/>
      <c r="C818" s="86"/>
      <c r="D818" s="132" t="s">
        <v>74</v>
      </c>
      <c r="E818" s="86"/>
      <c r="F818" s="133" t="s">
        <v>1339</v>
      </c>
      <c r="G818" s="86"/>
      <c r="H818" s="120"/>
      <c r="I818" s="12"/>
      <c r="J818" s="12"/>
      <c r="K818" s="12"/>
      <c r="L818" s="12"/>
      <c r="M818" s="12"/>
      <c r="N818" s="12"/>
      <c r="O818" s="12"/>
      <c r="P818" s="12"/>
      <c r="Q818" s="12"/>
      <c r="AF818" s="3" t="s">
        <v>74</v>
      </c>
      <c r="AG818" s="3" t="s">
        <v>41</v>
      </c>
    </row>
    <row r="819" spans="1:51" s="11" customFormat="1" ht="78" customHeight="1" x14ac:dyDescent="0.2">
      <c r="A819" s="12"/>
      <c r="B819" s="118"/>
      <c r="C819" s="79" t="s">
        <v>1340</v>
      </c>
      <c r="D819" s="79" t="s">
        <v>68</v>
      </c>
      <c r="E819" s="80" t="s">
        <v>1341</v>
      </c>
      <c r="F819" s="92" t="s">
        <v>1342</v>
      </c>
      <c r="G819" s="82" t="s">
        <v>190</v>
      </c>
      <c r="H819" s="131">
        <v>1200</v>
      </c>
      <c r="I819" s="12"/>
      <c r="J819" s="12"/>
      <c r="K819" s="12"/>
      <c r="L819" s="12"/>
      <c r="M819" s="12"/>
      <c r="N819" s="12"/>
      <c r="O819" s="12"/>
      <c r="P819" s="12"/>
      <c r="Q819" s="12"/>
      <c r="AD819" s="88" t="s">
        <v>72</v>
      </c>
      <c r="AF819" s="88" t="s">
        <v>68</v>
      </c>
      <c r="AG819" s="88" t="s">
        <v>41</v>
      </c>
      <c r="AK819" s="3" t="s">
        <v>65</v>
      </c>
      <c r="AQ819" s="89" t="e">
        <f>IF(#REF!="základní",#REF!,0)</f>
        <v>#REF!</v>
      </c>
      <c r="AR819" s="89" t="e">
        <f>IF(#REF!="snížená",#REF!,0)</f>
        <v>#REF!</v>
      </c>
      <c r="AS819" s="89" t="e">
        <f>IF(#REF!="zákl. přenesená",#REF!,0)</f>
        <v>#REF!</v>
      </c>
      <c r="AT819" s="89" t="e">
        <f>IF(#REF!="sníž. přenesená",#REF!,0)</f>
        <v>#REF!</v>
      </c>
      <c r="AU819" s="89" t="e">
        <f>IF(#REF!="nulová",#REF!,0)</f>
        <v>#REF!</v>
      </c>
      <c r="AV819" s="3" t="s">
        <v>5</v>
      </c>
      <c r="AW819" s="89" t="e">
        <f>ROUND(#REF!*H819,2)</f>
        <v>#REF!</v>
      </c>
      <c r="AX819" s="3" t="s">
        <v>72</v>
      </c>
      <c r="AY819" s="88" t="s">
        <v>1343</v>
      </c>
    </row>
    <row r="820" spans="1:51" s="11" customFormat="1" ht="48" x14ac:dyDescent="0.2">
      <c r="A820" s="12"/>
      <c r="B820" s="118"/>
      <c r="C820" s="86"/>
      <c r="D820" s="132" t="s">
        <v>74</v>
      </c>
      <c r="E820" s="86"/>
      <c r="F820" s="133" t="s">
        <v>1339</v>
      </c>
      <c r="G820" s="86"/>
      <c r="H820" s="120"/>
      <c r="I820" s="12"/>
      <c r="J820" s="12"/>
      <c r="K820" s="12"/>
      <c r="L820" s="12"/>
      <c r="M820" s="12"/>
      <c r="N820" s="12"/>
      <c r="O820" s="12"/>
      <c r="P820" s="12"/>
      <c r="Q820" s="12"/>
      <c r="AF820" s="3" t="s">
        <v>74</v>
      </c>
      <c r="AG820" s="3" t="s">
        <v>41</v>
      </c>
    </row>
    <row r="821" spans="1:51" s="11" customFormat="1" ht="78" customHeight="1" x14ac:dyDescent="0.2">
      <c r="A821" s="12"/>
      <c r="B821" s="118"/>
      <c r="C821" s="79" t="s">
        <v>1344</v>
      </c>
      <c r="D821" s="79" t="s">
        <v>68</v>
      </c>
      <c r="E821" s="80" t="s">
        <v>1345</v>
      </c>
      <c r="F821" s="92" t="s">
        <v>1346</v>
      </c>
      <c r="G821" s="82" t="s">
        <v>80</v>
      </c>
      <c r="H821" s="131">
        <v>30</v>
      </c>
      <c r="I821" s="12"/>
      <c r="J821" s="12"/>
      <c r="K821" s="12"/>
      <c r="L821" s="12"/>
      <c r="M821" s="12"/>
      <c r="N821" s="12"/>
      <c r="O821" s="12"/>
      <c r="P821" s="12"/>
      <c r="Q821" s="12"/>
      <c r="AD821" s="88" t="s">
        <v>72</v>
      </c>
      <c r="AF821" s="88" t="s">
        <v>68</v>
      </c>
      <c r="AG821" s="88" t="s">
        <v>41</v>
      </c>
      <c r="AK821" s="3" t="s">
        <v>65</v>
      </c>
      <c r="AQ821" s="89" t="e">
        <f>IF(#REF!="základní",#REF!,0)</f>
        <v>#REF!</v>
      </c>
      <c r="AR821" s="89" t="e">
        <f>IF(#REF!="snížená",#REF!,0)</f>
        <v>#REF!</v>
      </c>
      <c r="AS821" s="89" t="e">
        <f>IF(#REF!="zákl. přenesená",#REF!,0)</f>
        <v>#REF!</v>
      </c>
      <c r="AT821" s="89" t="e">
        <f>IF(#REF!="sníž. přenesená",#REF!,0)</f>
        <v>#REF!</v>
      </c>
      <c r="AU821" s="89" t="e">
        <f>IF(#REF!="nulová",#REF!,0)</f>
        <v>#REF!</v>
      </c>
      <c r="AV821" s="3" t="s">
        <v>5</v>
      </c>
      <c r="AW821" s="89" t="e">
        <f>ROUND(#REF!*H821,2)</f>
        <v>#REF!</v>
      </c>
      <c r="AX821" s="3" t="s">
        <v>72</v>
      </c>
      <c r="AY821" s="88" t="s">
        <v>1347</v>
      </c>
    </row>
    <row r="822" spans="1:51" s="11" customFormat="1" ht="48" x14ac:dyDescent="0.2">
      <c r="A822" s="12"/>
      <c r="B822" s="118"/>
      <c r="C822" s="86"/>
      <c r="D822" s="132" t="s">
        <v>74</v>
      </c>
      <c r="E822" s="86"/>
      <c r="F822" s="133" t="s">
        <v>1348</v>
      </c>
      <c r="G822" s="86"/>
      <c r="H822" s="120"/>
      <c r="I822" s="12"/>
      <c r="J822" s="12"/>
      <c r="K822" s="12"/>
      <c r="L822" s="12"/>
      <c r="M822" s="12"/>
      <c r="N822" s="12"/>
      <c r="O822" s="12"/>
      <c r="P822" s="12"/>
      <c r="Q822" s="12"/>
      <c r="AF822" s="3" t="s">
        <v>74</v>
      </c>
      <c r="AG822" s="3" t="s">
        <v>41</v>
      </c>
    </row>
    <row r="823" spans="1:51" s="11" customFormat="1" ht="101.25" customHeight="1" x14ac:dyDescent="0.2">
      <c r="A823" s="12"/>
      <c r="B823" s="118"/>
      <c r="C823" s="79" t="s">
        <v>1349</v>
      </c>
      <c r="D823" s="79" t="s">
        <v>68</v>
      </c>
      <c r="E823" s="80" t="s">
        <v>1350</v>
      </c>
      <c r="F823" s="92" t="s">
        <v>1351</v>
      </c>
      <c r="G823" s="82" t="s">
        <v>80</v>
      </c>
      <c r="H823" s="131">
        <v>50</v>
      </c>
      <c r="I823" s="12"/>
      <c r="J823" s="12"/>
      <c r="K823" s="12"/>
      <c r="L823" s="12"/>
      <c r="M823" s="12"/>
      <c r="N823" s="12"/>
      <c r="O823" s="12"/>
      <c r="P823" s="12"/>
      <c r="Q823" s="12"/>
      <c r="AD823" s="88" t="s">
        <v>72</v>
      </c>
      <c r="AF823" s="88" t="s">
        <v>68</v>
      </c>
      <c r="AG823" s="88" t="s">
        <v>41</v>
      </c>
      <c r="AK823" s="3" t="s">
        <v>65</v>
      </c>
      <c r="AQ823" s="89" t="e">
        <f>IF(#REF!="základní",#REF!,0)</f>
        <v>#REF!</v>
      </c>
      <c r="AR823" s="89" t="e">
        <f>IF(#REF!="snížená",#REF!,0)</f>
        <v>#REF!</v>
      </c>
      <c r="AS823" s="89" t="e">
        <f>IF(#REF!="zákl. přenesená",#REF!,0)</f>
        <v>#REF!</v>
      </c>
      <c r="AT823" s="89" t="e">
        <f>IF(#REF!="sníž. přenesená",#REF!,0)</f>
        <v>#REF!</v>
      </c>
      <c r="AU823" s="89" t="e">
        <f>IF(#REF!="nulová",#REF!,0)</f>
        <v>#REF!</v>
      </c>
      <c r="AV823" s="3" t="s">
        <v>5</v>
      </c>
      <c r="AW823" s="89" t="e">
        <f>ROUND(#REF!*H823,2)</f>
        <v>#REF!</v>
      </c>
      <c r="AX823" s="3" t="s">
        <v>72</v>
      </c>
      <c r="AY823" s="88" t="s">
        <v>1352</v>
      </c>
    </row>
    <row r="824" spans="1:51" s="11" customFormat="1" ht="57.6" x14ac:dyDescent="0.2">
      <c r="A824" s="12"/>
      <c r="B824" s="118"/>
      <c r="C824" s="86"/>
      <c r="D824" s="132" t="s">
        <v>74</v>
      </c>
      <c r="E824" s="86"/>
      <c r="F824" s="133" t="s">
        <v>1353</v>
      </c>
      <c r="G824" s="86"/>
      <c r="H824" s="120"/>
      <c r="I824" s="12"/>
      <c r="J824" s="12"/>
      <c r="K824" s="12"/>
      <c r="L824" s="12"/>
      <c r="M824" s="12"/>
      <c r="N824" s="12"/>
      <c r="O824" s="12"/>
      <c r="P824" s="12"/>
      <c r="Q824" s="12"/>
      <c r="AF824" s="3" t="s">
        <v>74</v>
      </c>
      <c r="AG824" s="3" t="s">
        <v>41</v>
      </c>
    </row>
    <row r="825" spans="1:51" s="11" customFormat="1" ht="90" customHeight="1" x14ac:dyDescent="0.2">
      <c r="A825" s="12"/>
      <c r="B825" s="118"/>
      <c r="C825" s="79" t="s">
        <v>1354</v>
      </c>
      <c r="D825" s="79" t="s">
        <v>68</v>
      </c>
      <c r="E825" s="80" t="s">
        <v>1355</v>
      </c>
      <c r="F825" s="92" t="s">
        <v>1356</v>
      </c>
      <c r="G825" s="82" t="s">
        <v>80</v>
      </c>
      <c r="H825" s="131">
        <v>150</v>
      </c>
      <c r="I825" s="12"/>
      <c r="J825" s="12"/>
      <c r="K825" s="12"/>
      <c r="L825" s="12"/>
      <c r="M825" s="12"/>
      <c r="N825" s="12"/>
      <c r="O825" s="12"/>
      <c r="P825" s="12"/>
      <c r="Q825" s="12"/>
      <c r="AD825" s="88" t="s">
        <v>72</v>
      </c>
      <c r="AF825" s="88" t="s">
        <v>68</v>
      </c>
      <c r="AG825" s="88" t="s">
        <v>41</v>
      </c>
      <c r="AK825" s="3" t="s">
        <v>65</v>
      </c>
      <c r="AQ825" s="89" t="e">
        <f>IF(#REF!="základní",#REF!,0)</f>
        <v>#REF!</v>
      </c>
      <c r="AR825" s="89" t="e">
        <f>IF(#REF!="snížená",#REF!,0)</f>
        <v>#REF!</v>
      </c>
      <c r="AS825" s="89" t="e">
        <f>IF(#REF!="zákl. přenesená",#REF!,0)</f>
        <v>#REF!</v>
      </c>
      <c r="AT825" s="89" t="e">
        <f>IF(#REF!="sníž. přenesená",#REF!,0)</f>
        <v>#REF!</v>
      </c>
      <c r="AU825" s="89" t="e">
        <f>IF(#REF!="nulová",#REF!,0)</f>
        <v>#REF!</v>
      </c>
      <c r="AV825" s="3" t="s">
        <v>5</v>
      </c>
      <c r="AW825" s="89" t="e">
        <f>ROUND(#REF!*H825,2)</f>
        <v>#REF!</v>
      </c>
      <c r="AX825" s="3" t="s">
        <v>72</v>
      </c>
      <c r="AY825" s="88" t="s">
        <v>1357</v>
      </c>
    </row>
    <row r="826" spans="1:51" s="11" customFormat="1" ht="57.6" x14ac:dyDescent="0.2">
      <c r="A826" s="12"/>
      <c r="B826" s="118"/>
      <c r="C826" s="86"/>
      <c r="D826" s="132" t="s">
        <v>74</v>
      </c>
      <c r="E826" s="86"/>
      <c r="F826" s="133" t="s">
        <v>1353</v>
      </c>
      <c r="G826" s="86"/>
      <c r="H826" s="120"/>
      <c r="I826" s="12"/>
      <c r="J826" s="12"/>
      <c r="K826" s="12"/>
      <c r="L826" s="12"/>
      <c r="M826" s="12"/>
      <c r="N826" s="12"/>
      <c r="O826" s="12"/>
      <c r="P826" s="12"/>
      <c r="Q826" s="12"/>
      <c r="AF826" s="3" t="s">
        <v>74</v>
      </c>
      <c r="AG826" s="3" t="s">
        <v>41</v>
      </c>
    </row>
    <row r="827" spans="1:51" s="11" customFormat="1" ht="101.25" customHeight="1" x14ac:dyDescent="0.2">
      <c r="A827" s="12"/>
      <c r="B827" s="118"/>
      <c r="C827" s="79" t="s">
        <v>1358</v>
      </c>
      <c r="D827" s="79" t="s">
        <v>68</v>
      </c>
      <c r="E827" s="80" t="s">
        <v>1359</v>
      </c>
      <c r="F827" s="92" t="s">
        <v>1360</v>
      </c>
      <c r="G827" s="82" t="s">
        <v>80</v>
      </c>
      <c r="H827" s="131">
        <v>150</v>
      </c>
      <c r="I827" s="12"/>
      <c r="J827" s="12"/>
      <c r="K827" s="12"/>
      <c r="L827" s="12"/>
      <c r="M827" s="12"/>
      <c r="N827" s="12"/>
      <c r="O827" s="12"/>
      <c r="P827" s="12"/>
      <c r="Q827" s="12"/>
      <c r="AD827" s="88" t="s">
        <v>72</v>
      </c>
      <c r="AF827" s="88" t="s">
        <v>68</v>
      </c>
      <c r="AG827" s="88" t="s">
        <v>41</v>
      </c>
      <c r="AK827" s="3" t="s">
        <v>65</v>
      </c>
      <c r="AQ827" s="89" t="e">
        <f>IF(#REF!="základní",#REF!,0)</f>
        <v>#REF!</v>
      </c>
      <c r="AR827" s="89" t="e">
        <f>IF(#REF!="snížená",#REF!,0)</f>
        <v>#REF!</v>
      </c>
      <c r="AS827" s="89" t="e">
        <f>IF(#REF!="zákl. přenesená",#REF!,0)</f>
        <v>#REF!</v>
      </c>
      <c r="AT827" s="89" t="e">
        <f>IF(#REF!="sníž. přenesená",#REF!,0)</f>
        <v>#REF!</v>
      </c>
      <c r="AU827" s="89" t="e">
        <f>IF(#REF!="nulová",#REF!,0)</f>
        <v>#REF!</v>
      </c>
      <c r="AV827" s="3" t="s">
        <v>5</v>
      </c>
      <c r="AW827" s="89" t="e">
        <f>ROUND(#REF!*H827,2)</f>
        <v>#REF!</v>
      </c>
      <c r="AX827" s="3" t="s">
        <v>72</v>
      </c>
      <c r="AY827" s="88" t="s">
        <v>1361</v>
      </c>
    </row>
    <row r="828" spans="1:51" s="11" customFormat="1" ht="57.6" x14ac:dyDescent="0.2">
      <c r="A828" s="12"/>
      <c r="B828" s="118"/>
      <c r="C828" s="86"/>
      <c r="D828" s="132" t="s">
        <v>74</v>
      </c>
      <c r="E828" s="86"/>
      <c r="F828" s="133" t="s">
        <v>1353</v>
      </c>
      <c r="G828" s="86"/>
      <c r="H828" s="120"/>
      <c r="I828" s="12"/>
      <c r="J828" s="12"/>
      <c r="K828" s="12"/>
      <c r="L828" s="12"/>
      <c r="M828" s="12"/>
      <c r="N828" s="12"/>
      <c r="O828" s="12"/>
      <c r="P828" s="12"/>
      <c r="Q828" s="12"/>
      <c r="AF828" s="3" t="s">
        <v>74</v>
      </c>
      <c r="AG828" s="3" t="s">
        <v>41</v>
      </c>
    </row>
    <row r="829" spans="1:51" s="11" customFormat="1" ht="49.05" customHeight="1" x14ac:dyDescent="0.2">
      <c r="A829" s="12"/>
      <c r="B829" s="118"/>
      <c r="C829" s="79" t="s">
        <v>1362</v>
      </c>
      <c r="D829" s="79" t="s">
        <v>68</v>
      </c>
      <c r="E829" s="80" t="s">
        <v>1363</v>
      </c>
      <c r="F829" s="92" t="s">
        <v>1364</v>
      </c>
      <c r="G829" s="82" t="s">
        <v>86</v>
      </c>
      <c r="H829" s="131">
        <v>1500</v>
      </c>
      <c r="I829" s="12"/>
      <c r="J829" s="12"/>
      <c r="K829" s="12"/>
      <c r="L829" s="12"/>
      <c r="M829" s="12"/>
      <c r="N829" s="12"/>
      <c r="O829" s="12"/>
      <c r="P829" s="12"/>
      <c r="Q829" s="12"/>
      <c r="AD829" s="88" t="s">
        <v>72</v>
      </c>
      <c r="AF829" s="88" t="s">
        <v>68</v>
      </c>
      <c r="AG829" s="88" t="s">
        <v>41</v>
      </c>
      <c r="AK829" s="3" t="s">
        <v>65</v>
      </c>
      <c r="AQ829" s="89" t="e">
        <f>IF(#REF!="základní",#REF!,0)</f>
        <v>#REF!</v>
      </c>
      <c r="AR829" s="89" t="e">
        <f>IF(#REF!="snížená",#REF!,0)</f>
        <v>#REF!</v>
      </c>
      <c r="AS829" s="89" t="e">
        <f>IF(#REF!="zákl. přenesená",#REF!,0)</f>
        <v>#REF!</v>
      </c>
      <c r="AT829" s="89" t="e">
        <f>IF(#REF!="sníž. přenesená",#REF!,0)</f>
        <v>#REF!</v>
      </c>
      <c r="AU829" s="89" t="e">
        <f>IF(#REF!="nulová",#REF!,0)</f>
        <v>#REF!</v>
      </c>
      <c r="AV829" s="3" t="s">
        <v>5</v>
      </c>
      <c r="AW829" s="89" t="e">
        <f>ROUND(#REF!*H829,2)</f>
        <v>#REF!</v>
      </c>
      <c r="AX829" s="3" t="s">
        <v>72</v>
      </c>
      <c r="AY829" s="88" t="s">
        <v>1365</v>
      </c>
    </row>
    <row r="830" spans="1:51" s="11" customFormat="1" ht="28.8" x14ac:dyDescent="0.2">
      <c r="A830" s="12"/>
      <c r="B830" s="118"/>
      <c r="C830" s="86"/>
      <c r="D830" s="132" t="s">
        <v>74</v>
      </c>
      <c r="E830" s="86"/>
      <c r="F830" s="133" t="s">
        <v>1366</v>
      </c>
      <c r="G830" s="86"/>
      <c r="H830" s="120"/>
      <c r="I830" s="12"/>
      <c r="J830" s="12"/>
      <c r="K830" s="12"/>
      <c r="L830" s="12"/>
      <c r="M830" s="12"/>
      <c r="N830" s="12"/>
      <c r="O830" s="12"/>
      <c r="P830" s="12"/>
      <c r="Q830" s="12"/>
      <c r="AF830" s="3" t="s">
        <v>74</v>
      </c>
      <c r="AG830" s="3" t="s">
        <v>41</v>
      </c>
    </row>
    <row r="831" spans="1:51" s="11" customFormat="1" ht="19.2" x14ac:dyDescent="0.2">
      <c r="A831" s="12"/>
      <c r="B831" s="118"/>
      <c r="C831" s="86"/>
      <c r="D831" s="132" t="s">
        <v>76</v>
      </c>
      <c r="E831" s="86"/>
      <c r="F831" s="133" t="s">
        <v>1367</v>
      </c>
      <c r="G831" s="86"/>
      <c r="H831" s="120"/>
      <c r="I831" s="12"/>
      <c r="J831" s="12"/>
      <c r="K831" s="12"/>
      <c r="L831" s="12"/>
      <c r="M831" s="12"/>
      <c r="N831" s="12"/>
      <c r="O831" s="12"/>
      <c r="P831" s="12"/>
      <c r="Q831" s="12"/>
      <c r="AF831" s="3" t="s">
        <v>76</v>
      </c>
      <c r="AG831" s="3" t="s">
        <v>41</v>
      </c>
    </row>
    <row r="832" spans="1:51" s="11" customFormat="1" ht="49.05" customHeight="1" x14ac:dyDescent="0.2">
      <c r="A832" s="12"/>
      <c r="B832" s="118"/>
      <c r="C832" s="79" t="s">
        <v>1368</v>
      </c>
      <c r="D832" s="79" t="s">
        <v>68</v>
      </c>
      <c r="E832" s="80" t="s">
        <v>1369</v>
      </c>
      <c r="F832" s="92" t="s">
        <v>1370</v>
      </c>
      <c r="G832" s="82" t="s">
        <v>122</v>
      </c>
      <c r="H832" s="131">
        <v>150</v>
      </c>
      <c r="I832" s="12"/>
      <c r="J832" s="12"/>
      <c r="K832" s="12"/>
      <c r="L832" s="12"/>
      <c r="M832" s="12"/>
      <c r="N832" s="12"/>
      <c r="O832" s="12"/>
      <c r="P832" s="12"/>
      <c r="Q832" s="12"/>
      <c r="AD832" s="88" t="s">
        <v>72</v>
      </c>
      <c r="AF832" s="88" t="s">
        <v>68</v>
      </c>
      <c r="AG832" s="88" t="s">
        <v>41</v>
      </c>
      <c r="AK832" s="3" t="s">
        <v>65</v>
      </c>
      <c r="AQ832" s="89" t="e">
        <f>IF(#REF!="základní",#REF!,0)</f>
        <v>#REF!</v>
      </c>
      <c r="AR832" s="89" t="e">
        <f>IF(#REF!="snížená",#REF!,0)</f>
        <v>#REF!</v>
      </c>
      <c r="AS832" s="89" t="e">
        <f>IF(#REF!="zákl. přenesená",#REF!,0)</f>
        <v>#REF!</v>
      </c>
      <c r="AT832" s="89" t="e">
        <f>IF(#REF!="sníž. přenesená",#REF!,0)</f>
        <v>#REF!</v>
      </c>
      <c r="AU832" s="89" t="e">
        <f>IF(#REF!="nulová",#REF!,0)</f>
        <v>#REF!</v>
      </c>
      <c r="AV832" s="3" t="s">
        <v>5</v>
      </c>
      <c r="AW832" s="89" t="e">
        <f>ROUND(#REF!*H832,2)</f>
        <v>#REF!</v>
      </c>
      <c r="AX832" s="3" t="s">
        <v>72</v>
      </c>
      <c r="AY832" s="88" t="s">
        <v>1371</v>
      </c>
    </row>
    <row r="833" spans="1:51" s="11" customFormat="1" ht="28.8" x14ac:dyDescent="0.2">
      <c r="A833" s="12"/>
      <c r="B833" s="118"/>
      <c r="C833" s="86"/>
      <c r="D833" s="132" t="s">
        <v>74</v>
      </c>
      <c r="E833" s="86"/>
      <c r="F833" s="133" t="s">
        <v>1372</v>
      </c>
      <c r="G833" s="86"/>
      <c r="H833" s="120"/>
      <c r="I833" s="12"/>
      <c r="J833" s="12"/>
      <c r="K833" s="12"/>
      <c r="L833" s="12"/>
      <c r="M833" s="12"/>
      <c r="N833" s="12"/>
      <c r="O833" s="12"/>
      <c r="P833" s="12"/>
      <c r="Q833" s="12"/>
      <c r="AF833" s="3" t="s">
        <v>74</v>
      </c>
      <c r="AG833" s="3" t="s">
        <v>41</v>
      </c>
    </row>
    <row r="834" spans="1:51" s="11" customFormat="1" ht="49.05" customHeight="1" x14ac:dyDescent="0.2">
      <c r="A834" s="12"/>
      <c r="B834" s="118"/>
      <c r="C834" s="79" t="s">
        <v>1373</v>
      </c>
      <c r="D834" s="79" t="s">
        <v>68</v>
      </c>
      <c r="E834" s="80" t="s">
        <v>1374</v>
      </c>
      <c r="F834" s="92" t="s">
        <v>1375</v>
      </c>
      <c r="G834" s="82" t="s">
        <v>122</v>
      </c>
      <c r="H834" s="131">
        <v>150</v>
      </c>
      <c r="I834" s="12"/>
      <c r="J834" s="12"/>
      <c r="K834" s="12"/>
      <c r="L834" s="12"/>
      <c r="M834" s="12"/>
      <c r="N834" s="12"/>
      <c r="O834" s="12"/>
      <c r="P834" s="12"/>
      <c r="Q834" s="12"/>
      <c r="AD834" s="88" t="s">
        <v>72</v>
      </c>
      <c r="AF834" s="88" t="s">
        <v>68</v>
      </c>
      <c r="AG834" s="88" t="s">
        <v>41</v>
      </c>
      <c r="AK834" s="3" t="s">
        <v>65</v>
      </c>
      <c r="AQ834" s="89" t="e">
        <f>IF(#REF!="základní",#REF!,0)</f>
        <v>#REF!</v>
      </c>
      <c r="AR834" s="89" t="e">
        <f>IF(#REF!="snížená",#REF!,0)</f>
        <v>#REF!</v>
      </c>
      <c r="AS834" s="89" t="e">
        <f>IF(#REF!="zákl. přenesená",#REF!,0)</f>
        <v>#REF!</v>
      </c>
      <c r="AT834" s="89" t="e">
        <f>IF(#REF!="sníž. přenesená",#REF!,0)</f>
        <v>#REF!</v>
      </c>
      <c r="AU834" s="89" t="e">
        <f>IF(#REF!="nulová",#REF!,0)</f>
        <v>#REF!</v>
      </c>
      <c r="AV834" s="3" t="s">
        <v>5</v>
      </c>
      <c r="AW834" s="89" t="e">
        <f>ROUND(#REF!*H834,2)</f>
        <v>#REF!</v>
      </c>
      <c r="AX834" s="3" t="s">
        <v>72</v>
      </c>
      <c r="AY834" s="88" t="s">
        <v>1376</v>
      </c>
    </row>
    <row r="835" spans="1:51" s="11" customFormat="1" ht="28.8" x14ac:dyDescent="0.2">
      <c r="A835" s="12"/>
      <c r="B835" s="118"/>
      <c r="C835" s="86"/>
      <c r="D835" s="132" t="s">
        <v>74</v>
      </c>
      <c r="E835" s="86"/>
      <c r="F835" s="133" t="s">
        <v>1372</v>
      </c>
      <c r="G835" s="86"/>
      <c r="H835" s="120"/>
      <c r="I835" s="12"/>
      <c r="J835" s="12"/>
      <c r="K835" s="12"/>
      <c r="L835" s="12"/>
      <c r="M835" s="12"/>
      <c r="N835" s="12"/>
      <c r="O835" s="12"/>
      <c r="P835" s="12"/>
      <c r="Q835" s="12"/>
      <c r="AF835" s="3" t="s">
        <v>74</v>
      </c>
      <c r="AG835" s="3" t="s">
        <v>41</v>
      </c>
    </row>
    <row r="836" spans="1:51" s="11" customFormat="1" ht="55.5" customHeight="1" x14ac:dyDescent="0.2">
      <c r="A836" s="12"/>
      <c r="B836" s="118"/>
      <c r="C836" s="79" t="s">
        <v>1377</v>
      </c>
      <c r="D836" s="79" t="s">
        <v>68</v>
      </c>
      <c r="E836" s="80" t="s">
        <v>1378</v>
      </c>
      <c r="F836" s="92" t="s">
        <v>1379</v>
      </c>
      <c r="G836" s="82" t="s">
        <v>80</v>
      </c>
      <c r="H836" s="131">
        <v>150</v>
      </c>
      <c r="I836" s="12"/>
      <c r="J836" s="12"/>
      <c r="K836" s="12"/>
      <c r="L836" s="12"/>
      <c r="M836" s="12"/>
      <c r="N836" s="12"/>
      <c r="O836" s="12"/>
      <c r="P836" s="12"/>
      <c r="Q836" s="12"/>
      <c r="AD836" s="88" t="s">
        <v>72</v>
      </c>
      <c r="AF836" s="88" t="s">
        <v>68</v>
      </c>
      <c r="AG836" s="88" t="s">
        <v>41</v>
      </c>
      <c r="AK836" s="3" t="s">
        <v>65</v>
      </c>
      <c r="AQ836" s="89" t="e">
        <f>IF(#REF!="základní",#REF!,0)</f>
        <v>#REF!</v>
      </c>
      <c r="AR836" s="89" t="e">
        <f>IF(#REF!="snížená",#REF!,0)</f>
        <v>#REF!</v>
      </c>
      <c r="AS836" s="89" t="e">
        <f>IF(#REF!="zákl. přenesená",#REF!,0)</f>
        <v>#REF!</v>
      </c>
      <c r="AT836" s="89" t="e">
        <f>IF(#REF!="sníž. přenesená",#REF!,0)</f>
        <v>#REF!</v>
      </c>
      <c r="AU836" s="89" t="e">
        <f>IF(#REF!="nulová",#REF!,0)</f>
        <v>#REF!</v>
      </c>
      <c r="AV836" s="3" t="s">
        <v>5</v>
      </c>
      <c r="AW836" s="89" t="e">
        <f>ROUND(#REF!*H836,2)</f>
        <v>#REF!</v>
      </c>
      <c r="AX836" s="3" t="s">
        <v>72</v>
      </c>
      <c r="AY836" s="88" t="s">
        <v>1380</v>
      </c>
    </row>
    <row r="837" spans="1:51" s="11" customFormat="1" ht="38.4" x14ac:dyDescent="0.2">
      <c r="A837" s="12"/>
      <c r="B837" s="118"/>
      <c r="C837" s="86"/>
      <c r="D837" s="132" t="s">
        <v>74</v>
      </c>
      <c r="E837" s="86"/>
      <c r="F837" s="133" t="s">
        <v>1381</v>
      </c>
      <c r="G837" s="86"/>
      <c r="H837" s="120"/>
      <c r="I837" s="12"/>
      <c r="J837" s="12"/>
      <c r="K837" s="12"/>
      <c r="L837" s="12"/>
      <c r="M837" s="12"/>
      <c r="N837" s="12"/>
      <c r="O837" s="12"/>
      <c r="P837" s="12"/>
      <c r="Q837" s="12"/>
      <c r="AF837" s="3" t="s">
        <v>74</v>
      </c>
      <c r="AG837" s="3" t="s">
        <v>41</v>
      </c>
    </row>
    <row r="838" spans="1:51" s="11" customFormat="1" ht="66.75" customHeight="1" x14ac:dyDescent="0.2">
      <c r="A838" s="12"/>
      <c r="B838" s="118"/>
      <c r="C838" s="79" t="s">
        <v>1382</v>
      </c>
      <c r="D838" s="79" t="s">
        <v>68</v>
      </c>
      <c r="E838" s="80" t="s">
        <v>1383</v>
      </c>
      <c r="F838" s="92" t="s">
        <v>1384</v>
      </c>
      <c r="G838" s="82" t="s">
        <v>80</v>
      </c>
      <c r="H838" s="131">
        <v>150</v>
      </c>
      <c r="I838" s="12"/>
      <c r="J838" s="12"/>
      <c r="K838" s="12"/>
      <c r="L838" s="12"/>
      <c r="M838" s="12"/>
      <c r="N838" s="12"/>
      <c r="O838" s="12"/>
      <c r="P838" s="12"/>
      <c r="Q838" s="12"/>
      <c r="AD838" s="88" t="s">
        <v>72</v>
      </c>
      <c r="AF838" s="88" t="s">
        <v>68</v>
      </c>
      <c r="AG838" s="88" t="s">
        <v>41</v>
      </c>
      <c r="AK838" s="3" t="s">
        <v>65</v>
      </c>
      <c r="AQ838" s="89" t="e">
        <f>IF(#REF!="základní",#REF!,0)</f>
        <v>#REF!</v>
      </c>
      <c r="AR838" s="89" t="e">
        <f>IF(#REF!="snížená",#REF!,0)</f>
        <v>#REF!</v>
      </c>
      <c r="AS838" s="89" t="e">
        <f>IF(#REF!="zákl. přenesená",#REF!,0)</f>
        <v>#REF!</v>
      </c>
      <c r="AT838" s="89" t="e">
        <f>IF(#REF!="sníž. přenesená",#REF!,0)</f>
        <v>#REF!</v>
      </c>
      <c r="AU838" s="89" t="e">
        <f>IF(#REF!="nulová",#REF!,0)</f>
        <v>#REF!</v>
      </c>
      <c r="AV838" s="3" t="s">
        <v>5</v>
      </c>
      <c r="AW838" s="89" t="e">
        <f>ROUND(#REF!*H838,2)</f>
        <v>#REF!</v>
      </c>
      <c r="AX838" s="3" t="s">
        <v>72</v>
      </c>
      <c r="AY838" s="88" t="s">
        <v>1385</v>
      </c>
    </row>
    <row r="839" spans="1:51" s="11" customFormat="1" ht="38.4" x14ac:dyDescent="0.2">
      <c r="A839" s="12"/>
      <c r="B839" s="118"/>
      <c r="C839" s="86"/>
      <c r="D839" s="132" t="s">
        <v>74</v>
      </c>
      <c r="E839" s="86"/>
      <c r="F839" s="133" t="s">
        <v>1381</v>
      </c>
      <c r="G839" s="86"/>
      <c r="H839" s="120"/>
      <c r="I839" s="12"/>
      <c r="J839" s="12"/>
      <c r="K839" s="12"/>
      <c r="L839" s="12"/>
      <c r="M839" s="12"/>
      <c r="N839" s="12"/>
      <c r="O839" s="12"/>
      <c r="P839" s="12"/>
      <c r="Q839" s="12"/>
      <c r="AF839" s="3" t="s">
        <v>74</v>
      </c>
      <c r="AG839" s="3" t="s">
        <v>41</v>
      </c>
    </row>
    <row r="840" spans="1:51" s="11" customFormat="1" ht="62.7" customHeight="1" x14ac:dyDescent="0.2">
      <c r="A840" s="12"/>
      <c r="B840" s="118"/>
      <c r="C840" s="79" t="s">
        <v>1386</v>
      </c>
      <c r="D840" s="79" t="s">
        <v>68</v>
      </c>
      <c r="E840" s="80" t="s">
        <v>1387</v>
      </c>
      <c r="F840" s="92" t="s">
        <v>1388</v>
      </c>
      <c r="G840" s="82" t="s">
        <v>80</v>
      </c>
      <c r="H840" s="131">
        <v>600</v>
      </c>
      <c r="I840" s="12"/>
      <c r="J840" s="12"/>
      <c r="K840" s="12"/>
      <c r="L840" s="12"/>
      <c r="M840" s="12"/>
      <c r="N840" s="12"/>
      <c r="O840" s="12"/>
      <c r="P840" s="12"/>
      <c r="Q840" s="12"/>
      <c r="AD840" s="88" t="s">
        <v>72</v>
      </c>
      <c r="AF840" s="88" t="s">
        <v>68</v>
      </c>
      <c r="AG840" s="88" t="s">
        <v>41</v>
      </c>
      <c r="AK840" s="3" t="s">
        <v>65</v>
      </c>
      <c r="AQ840" s="89" t="e">
        <f>IF(#REF!="základní",#REF!,0)</f>
        <v>#REF!</v>
      </c>
      <c r="AR840" s="89" t="e">
        <f>IF(#REF!="snížená",#REF!,0)</f>
        <v>#REF!</v>
      </c>
      <c r="AS840" s="89" t="e">
        <f>IF(#REF!="zákl. přenesená",#REF!,0)</f>
        <v>#REF!</v>
      </c>
      <c r="AT840" s="89" t="e">
        <f>IF(#REF!="sníž. přenesená",#REF!,0)</f>
        <v>#REF!</v>
      </c>
      <c r="AU840" s="89" t="e">
        <f>IF(#REF!="nulová",#REF!,0)</f>
        <v>#REF!</v>
      </c>
      <c r="AV840" s="3" t="s">
        <v>5</v>
      </c>
      <c r="AW840" s="89" t="e">
        <f>ROUND(#REF!*H840,2)</f>
        <v>#REF!</v>
      </c>
      <c r="AX840" s="3" t="s">
        <v>72</v>
      </c>
      <c r="AY840" s="88" t="s">
        <v>1389</v>
      </c>
    </row>
    <row r="841" spans="1:51" s="11" customFormat="1" ht="38.4" x14ac:dyDescent="0.2">
      <c r="A841" s="12"/>
      <c r="B841" s="118"/>
      <c r="C841" s="86"/>
      <c r="D841" s="132" t="s">
        <v>74</v>
      </c>
      <c r="E841" s="86"/>
      <c r="F841" s="133" t="s">
        <v>1390</v>
      </c>
      <c r="G841" s="86"/>
      <c r="H841" s="120"/>
      <c r="I841" s="12"/>
      <c r="J841" s="12"/>
      <c r="K841" s="12"/>
      <c r="L841" s="12"/>
      <c r="M841" s="12"/>
      <c r="N841" s="12"/>
      <c r="O841" s="12"/>
      <c r="P841" s="12"/>
      <c r="Q841" s="12"/>
      <c r="AF841" s="3" t="s">
        <v>74</v>
      </c>
      <c r="AG841" s="3" t="s">
        <v>41</v>
      </c>
    </row>
    <row r="842" spans="1:51" s="11" customFormat="1" ht="44.25" customHeight="1" x14ac:dyDescent="0.2">
      <c r="A842" s="12"/>
      <c r="B842" s="118"/>
      <c r="C842" s="79" t="s">
        <v>1391</v>
      </c>
      <c r="D842" s="79" t="s">
        <v>68</v>
      </c>
      <c r="E842" s="80" t="s">
        <v>1392</v>
      </c>
      <c r="F842" s="92" t="s">
        <v>1393</v>
      </c>
      <c r="G842" s="82" t="s">
        <v>122</v>
      </c>
      <c r="H842" s="131">
        <v>2</v>
      </c>
      <c r="I842" s="12"/>
      <c r="J842" s="12"/>
      <c r="K842" s="12"/>
      <c r="L842" s="12"/>
      <c r="M842" s="12"/>
      <c r="N842" s="12"/>
      <c r="O842" s="12"/>
      <c r="P842" s="12"/>
      <c r="Q842" s="12"/>
      <c r="AD842" s="88" t="s">
        <v>72</v>
      </c>
      <c r="AF842" s="88" t="s">
        <v>68</v>
      </c>
      <c r="AG842" s="88" t="s">
        <v>41</v>
      </c>
      <c r="AK842" s="3" t="s">
        <v>65</v>
      </c>
      <c r="AQ842" s="89" t="e">
        <f>IF(#REF!="základní",#REF!,0)</f>
        <v>#REF!</v>
      </c>
      <c r="AR842" s="89" t="e">
        <f>IF(#REF!="snížená",#REF!,0)</f>
        <v>#REF!</v>
      </c>
      <c r="AS842" s="89" t="e">
        <f>IF(#REF!="zákl. přenesená",#REF!,0)</f>
        <v>#REF!</v>
      </c>
      <c r="AT842" s="89" t="e">
        <f>IF(#REF!="sníž. přenesená",#REF!,0)</f>
        <v>#REF!</v>
      </c>
      <c r="AU842" s="89" t="e">
        <f>IF(#REF!="nulová",#REF!,0)</f>
        <v>#REF!</v>
      </c>
      <c r="AV842" s="3" t="s">
        <v>5</v>
      </c>
      <c r="AW842" s="89" t="e">
        <f>ROUND(#REF!*H842,2)</f>
        <v>#REF!</v>
      </c>
      <c r="AX842" s="3" t="s">
        <v>72</v>
      </c>
      <c r="AY842" s="88" t="s">
        <v>1394</v>
      </c>
    </row>
    <row r="843" spans="1:51" s="11" customFormat="1" ht="28.8" x14ac:dyDescent="0.2">
      <c r="A843" s="12"/>
      <c r="B843" s="118"/>
      <c r="C843" s="86"/>
      <c r="D843" s="132" t="s">
        <v>74</v>
      </c>
      <c r="E843" s="86"/>
      <c r="F843" s="133" t="s">
        <v>1395</v>
      </c>
      <c r="G843" s="86"/>
      <c r="H843" s="120"/>
      <c r="I843" s="12"/>
      <c r="J843" s="12"/>
      <c r="K843" s="12"/>
      <c r="L843" s="12"/>
      <c r="M843" s="12"/>
      <c r="N843" s="12"/>
      <c r="O843" s="12"/>
      <c r="P843" s="12"/>
      <c r="Q843" s="12"/>
      <c r="AF843" s="3" t="s">
        <v>74</v>
      </c>
      <c r="AG843" s="3" t="s">
        <v>41</v>
      </c>
    </row>
    <row r="844" spans="1:51" s="11" customFormat="1" ht="49.05" customHeight="1" x14ac:dyDescent="0.2">
      <c r="A844" s="12"/>
      <c r="B844" s="118"/>
      <c r="C844" s="79" t="s">
        <v>1396</v>
      </c>
      <c r="D844" s="79" t="s">
        <v>68</v>
      </c>
      <c r="E844" s="80" t="s">
        <v>1397</v>
      </c>
      <c r="F844" s="92" t="s">
        <v>1398</v>
      </c>
      <c r="G844" s="82" t="s">
        <v>122</v>
      </c>
      <c r="H844" s="131">
        <v>2</v>
      </c>
      <c r="I844" s="12"/>
      <c r="J844" s="12"/>
      <c r="K844" s="12"/>
      <c r="L844" s="12"/>
      <c r="M844" s="12"/>
      <c r="N844" s="12"/>
      <c r="O844" s="12"/>
      <c r="P844" s="12"/>
      <c r="Q844" s="12"/>
      <c r="AD844" s="88" t="s">
        <v>72</v>
      </c>
      <c r="AF844" s="88" t="s">
        <v>68</v>
      </c>
      <c r="AG844" s="88" t="s">
        <v>41</v>
      </c>
      <c r="AK844" s="3" t="s">
        <v>65</v>
      </c>
      <c r="AQ844" s="89" t="e">
        <f>IF(#REF!="základní",#REF!,0)</f>
        <v>#REF!</v>
      </c>
      <c r="AR844" s="89" t="e">
        <f>IF(#REF!="snížená",#REF!,0)</f>
        <v>#REF!</v>
      </c>
      <c r="AS844" s="89" t="e">
        <f>IF(#REF!="zákl. přenesená",#REF!,0)</f>
        <v>#REF!</v>
      </c>
      <c r="AT844" s="89" t="e">
        <f>IF(#REF!="sníž. přenesená",#REF!,0)</f>
        <v>#REF!</v>
      </c>
      <c r="AU844" s="89" t="e">
        <f>IF(#REF!="nulová",#REF!,0)</f>
        <v>#REF!</v>
      </c>
      <c r="AV844" s="3" t="s">
        <v>5</v>
      </c>
      <c r="AW844" s="89" t="e">
        <f>ROUND(#REF!*H844,2)</f>
        <v>#REF!</v>
      </c>
      <c r="AX844" s="3" t="s">
        <v>72</v>
      </c>
      <c r="AY844" s="88" t="s">
        <v>1399</v>
      </c>
    </row>
    <row r="845" spans="1:51" s="11" customFormat="1" ht="38.4" x14ac:dyDescent="0.2">
      <c r="A845" s="12"/>
      <c r="B845" s="118"/>
      <c r="C845" s="86"/>
      <c r="D845" s="132" t="s">
        <v>74</v>
      </c>
      <c r="E845" s="86"/>
      <c r="F845" s="133" t="s">
        <v>1400</v>
      </c>
      <c r="G845" s="86"/>
      <c r="H845" s="120"/>
      <c r="I845" s="12"/>
      <c r="J845" s="12"/>
      <c r="K845" s="12"/>
      <c r="L845" s="12"/>
      <c r="M845" s="12"/>
      <c r="N845" s="12"/>
      <c r="O845" s="12"/>
      <c r="P845" s="12"/>
      <c r="Q845" s="12"/>
      <c r="AF845" s="3" t="s">
        <v>74</v>
      </c>
      <c r="AG845" s="3" t="s">
        <v>41</v>
      </c>
    </row>
    <row r="846" spans="1:51" s="11" customFormat="1" ht="66.75" customHeight="1" x14ac:dyDescent="0.2">
      <c r="A846" s="12"/>
      <c r="B846" s="118"/>
      <c r="C846" s="79" t="s">
        <v>1401</v>
      </c>
      <c r="D846" s="79" t="s">
        <v>68</v>
      </c>
      <c r="E846" s="80" t="s">
        <v>1402</v>
      </c>
      <c r="F846" s="92" t="s">
        <v>1403</v>
      </c>
      <c r="G846" s="82" t="s">
        <v>190</v>
      </c>
      <c r="H846" s="131">
        <v>50</v>
      </c>
      <c r="I846" s="12"/>
      <c r="J846" s="12"/>
      <c r="K846" s="12"/>
      <c r="L846" s="12"/>
      <c r="M846" s="12"/>
      <c r="N846" s="12"/>
      <c r="O846" s="12"/>
      <c r="P846" s="12"/>
      <c r="Q846" s="12"/>
      <c r="AD846" s="88" t="s">
        <v>72</v>
      </c>
      <c r="AF846" s="88" t="s">
        <v>68</v>
      </c>
      <c r="AG846" s="88" t="s">
        <v>41</v>
      </c>
      <c r="AK846" s="3" t="s">
        <v>65</v>
      </c>
      <c r="AQ846" s="89" t="e">
        <f>IF(#REF!="základní",#REF!,0)</f>
        <v>#REF!</v>
      </c>
      <c r="AR846" s="89" t="e">
        <f>IF(#REF!="snížená",#REF!,0)</f>
        <v>#REF!</v>
      </c>
      <c r="AS846" s="89" t="e">
        <f>IF(#REF!="zákl. přenesená",#REF!,0)</f>
        <v>#REF!</v>
      </c>
      <c r="AT846" s="89" t="e">
        <f>IF(#REF!="sníž. přenesená",#REF!,0)</f>
        <v>#REF!</v>
      </c>
      <c r="AU846" s="89" t="e">
        <f>IF(#REF!="nulová",#REF!,0)</f>
        <v>#REF!</v>
      </c>
      <c r="AV846" s="3" t="s">
        <v>5</v>
      </c>
      <c r="AW846" s="89" t="e">
        <f>ROUND(#REF!*H846,2)</f>
        <v>#REF!</v>
      </c>
      <c r="AX846" s="3" t="s">
        <v>72</v>
      </c>
      <c r="AY846" s="88" t="s">
        <v>1404</v>
      </c>
    </row>
    <row r="847" spans="1:51" s="11" customFormat="1" ht="38.4" x14ac:dyDescent="0.2">
      <c r="A847" s="12"/>
      <c r="B847" s="118"/>
      <c r="C847" s="86"/>
      <c r="D847" s="132" t="s">
        <v>74</v>
      </c>
      <c r="E847" s="86"/>
      <c r="F847" s="133" t="s">
        <v>1405</v>
      </c>
      <c r="G847" s="86"/>
      <c r="H847" s="120"/>
      <c r="I847" s="12"/>
      <c r="J847" s="12"/>
      <c r="K847" s="12"/>
      <c r="L847" s="12"/>
      <c r="M847" s="12"/>
      <c r="N847" s="12"/>
      <c r="O847" s="12"/>
      <c r="P847" s="12"/>
      <c r="Q847" s="12"/>
      <c r="AF847" s="3" t="s">
        <v>74</v>
      </c>
      <c r="AG847" s="3" t="s">
        <v>41</v>
      </c>
    </row>
    <row r="848" spans="1:51" s="11" customFormat="1" ht="66.75" customHeight="1" x14ac:dyDescent="0.2">
      <c r="A848" s="12"/>
      <c r="B848" s="118"/>
      <c r="C848" s="79" t="s">
        <v>1406</v>
      </c>
      <c r="D848" s="79" t="s">
        <v>68</v>
      </c>
      <c r="E848" s="80" t="s">
        <v>1407</v>
      </c>
      <c r="F848" s="92" t="s">
        <v>1408</v>
      </c>
      <c r="G848" s="82" t="s">
        <v>190</v>
      </c>
      <c r="H848" s="131">
        <v>50</v>
      </c>
      <c r="I848" s="12"/>
      <c r="J848" s="12"/>
      <c r="K848" s="12"/>
      <c r="L848" s="12"/>
      <c r="M848" s="12"/>
      <c r="N848" s="12"/>
      <c r="O848" s="12"/>
      <c r="P848" s="12"/>
      <c r="Q848" s="12"/>
      <c r="AD848" s="88" t="s">
        <v>72</v>
      </c>
      <c r="AF848" s="88" t="s">
        <v>68</v>
      </c>
      <c r="AG848" s="88" t="s">
        <v>41</v>
      </c>
      <c r="AK848" s="3" t="s">
        <v>65</v>
      </c>
      <c r="AQ848" s="89" t="e">
        <f>IF(#REF!="základní",#REF!,0)</f>
        <v>#REF!</v>
      </c>
      <c r="AR848" s="89" t="e">
        <f>IF(#REF!="snížená",#REF!,0)</f>
        <v>#REF!</v>
      </c>
      <c r="AS848" s="89" t="e">
        <f>IF(#REF!="zákl. přenesená",#REF!,0)</f>
        <v>#REF!</v>
      </c>
      <c r="AT848" s="89" t="e">
        <f>IF(#REF!="sníž. přenesená",#REF!,0)</f>
        <v>#REF!</v>
      </c>
      <c r="AU848" s="89" t="e">
        <f>IF(#REF!="nulová",#REF!,0)</f>
        <v>#REF!</v>
      </c>
      <c r="AV848" s="3" t="s">
        <v>5</v>
      </c>
      <c r="AW848" s="89" t="e">
        <f>ROUND(#REF!*H848,2)</f>
        <v>#REF!</v>
      </c>
      <c r="AX848" s="3" t="s">
        <v>72</v>
      </c>
      <c r="AY848" s="88" t="s">
        <v>1409</v>
      </c>
    </row>
    <row r="849" spans="1:51" s="11" customFormat="1" ht="38.4" x14ac:dyDescent="0.2">
      <c r="A849" s="12"/>
      <c r="B849" s="118"/>
      <c r="C849" s="86"/>
      <c r="D849" s="132" t="s">
        <v>74</v>
      </c>
      <c r="E849" s="86"/>
      <c r="F849" s="133" t="s">
        <v>1405</v>
      </c>
      <c r="G849" s="86"/>
      <c r="H849" s="120"/>
      <c r="I849" s="12"/>
      <c r="J849" s="12"/>
      <c r="K849" s="12"/>
      <c r="L849" s="12"/>
      <c r="M849" s="12"/>
      <c r="N849" s="12"/>
      <c r="O849" s="12"/>
      <c r="P849" s="12"/>
      <c r="Q849" s="12"/>
      <c r="AF849" s="3" t="s">
        <v>74</v>
      </c>
      <c r="AG849" s="3" t="s">
        <v>41</v>
      </c>
    </row>
    <row r="850" spans="1:51" s="11" customFormat="1" ht="66.75" customHeight="1" x14ac:dyDescent="0.2">
      <c r="A850" s="12"/>
      <c r="B850" s="118"/>
      <c r="C850" s="79" t="s">
        <v>1410</v>
      </c>
      <c r="D850" s="79" t="s">
        <v>68</v>
      </c>
      <c r="E850" s="80" t="s">
        <v>1411</v>
      </c>
      <c r="F850" s="92" t="s">
        <v>1412</v>
      </c>
      <c r="G850" s="82" t="s">
        <v>190</v>
      </c>
      <c r="H850" s="131">
        <v>50</v>
      </c>
      <c r="I850" s="12"/>
      <c r="J850" s="12"/>
      <c r="K850" s="12"/>
      <c r="L850" s="12"/>
      <c r="M850" s="12"/>
      <c r="N850" s="12"/>
      <c r="O850" s="12"/>
      <c r="P850" s="12"/>
      <c r="Q850" s="12"/>
      <c r="AD850" s="88" t="s">
        <v>72</v>
      </c>
      <c r="AF850" s="88" t="s">
        <v>68</v>
      </c>
      <c r="AG850" s="88" t="s">
        <v>41</v>
      </c>
      <c r="AK850" s="3" t="s">
        <v>65</v>
      </c>
      <c r="AQ850" s="89" t="e">
        <f>IF(#REF!="základní",#REF!,0)</f>
        <v>#REF!</v>
      </c>
      <c r="AR850" s="89" t="e">
        <f>IF(#REF!="snížená",#REF!,0)</f>
        <v>#REF!</v>
      </c>
      <c r="AS850" s="89" t="e">
        <f>IF(#REF!="zákl. přenesená",#REF!,0)</f>
        <v>#REF!</v>
      </c>
      <c r="AT850" s="89" t="e">
        <f>IF(#REF!="sníž. přenesená",#REF!,0)</f>
        <v>#REF!</v>
      </c>
      <c r="AU850" s="89" t="e">
        <f>IF(#REF!="nulová",#REF!,0)</f>
        <v>#REF!</v>
      </c>
      <c r="AV850" s="3" t="s">
        <v>5</v>
      </c>
      <c r="AW850" s="89" t="e">
        <f>ROUND(#REF!*H850,2)</f>
        <v>#REF!</v>
      </c>
      <c r="AX850" s="3" t="s">
        <v>72</v>
      </c>
      <c r="AY850" s="88" t="s">
        <v>1413</v>
      </c>
    </row>
    <row r="851" spans="1:51" s="11" customFormat="1" ht="38.4" x14ac:dyDescent="0.2">
      <c r="A851" s="12"/>
      <c r="B851" s="118"/>
      <c r="C851" s="86"/>
      <c r="D851" s="132" t="s">
        <v>74</v>
      </c>
      <c r="E851" s="86"/>
      <c r="F851" s="133" t="s">
        <v>1405</v>
      </c>
      <c r="G851" s="86"/>
      <c r="H851" s="120"/>
      <c r="I851" s="12"/>
      <c r="J851" s="12"/>
      <c r="K851" s="12"/>
      <c r="L851" s="12"/>
      <c r="M851" s="12"/>
      <c r="N851" s="12"/>
      <c r="O851" s="12"/>
      <c r="P851" s="12"/>
      <c r="Q851" s="12"/>
      <c r="AF851" s="3" t="s">
        <v>74</v>
      </c>
      <c r="AG851" s="3" t="s">
        <v>41</v>
      </c>
    </row>
    <row r="852" spans="1:51" s="11" customFormat="1" ht="62.7" customHeight="1" x14ac:dyDescent="0.2">
      <c r="A852" s="12"/>
      <c r="B852" s="118"/>
      <c r="C852" s="79" t="s">
        <v>1414</v>
      </c>
      <c r="D852" s="79" t="s">
        <v>68</v>
      </c>
      <c r="E852" s="80" t="s">
        <v>1415</v>
      </c>
      <c r="F852" s="92" t="s">
        <v>1416</v>
      </c>
      <c r="G852" s="82" t="s">
        <v>190</v>
      </c>
      <c r="H852" s="131">
        <v>500</v>
      </c>
      <c r="I852" s="12"/>
      <c r="J852" s="12"/>
      <c r="K852" s="12"/>
      <c r="L852" s="12"/>
      <c r="M852" s="12"/>
      <c r="N852" s="12"/>
      <c r="O852" s="12"/>
      <c r="P852" s="12"/>
      <c r="Q852" s="12"/>
      <c r="AD852" s="88" t="s">
        <v>72</v>
      </c>
      <c r="AF852" s="88" t="s">
        <v>68</v>
      </c>
      <c r="AG852" s="88" t="s">
        <v>41</v>
      </c>
      <c r="AK852" s="3" t="s">
        <v>65</v>
      </c>
      <c r="AQ852" s="89" t="e">
        <f>IF(#REF!="základní",#REF!,0)</f>
        <v>#REF!</v>
      </c>
      <c r="AR852" s="89" t="e">
        <f>IF(#REF!="snížená",#REF!,0)</f>
        <v>#REF!</v>
      </c>
      <c r="AS852" s="89" t="e">
        <f>IF(#REF!="zákl. přenesená",#REF!,0)</f>
        <v>#REF!</v>
      </c>
      <c r="AT852" s="89" t="e">
        <f>IF(#REF!="sníž. přenesená",#REF!,0)</f>
        <v>#REF!</v>
      </c>
      <c r="AU852" s="89" t="e">
        <f>IF(#REF!="nulová",#REF!,0)</f>
        <v>#REF!</v>
      </c>
      <c r="AV852" s="3" t="s">
        <v>5</v>
      </c>
      <c r="AW852" s="89" t="e">
        <f>ROUND(#REF!*H852,2)</f>
        <v>#REF!</v>
      </c>
      <c r="AX852" s="3" t="s">
        <v>72</v>
      </c>
      <c r="AY852" s="88" t="s">
        <v>1417</v>
      </c>
    </row>
    <row r="853" spans="1:51" s="11" customFormat="1" ht="38.4" x14ac:dyDescent="0.2">
      <c r="A853" s="12"/>
      <c r="B853" s="118"/>
      <c r="C853" s="86"/>
      <c r="D853" s="132" t="s">
        <v>74</v>
      </c>
      <c r="E853" s="86"/>
      <c r="F853" s="133" t="s">
        <v>1418</v>
      </c>
      <c r="G853" s="86"/>
      <c r="H853" s="120"/>
      <c r="I853" s="12"/>
      <c r="J853" s="12"/>
      <c r="K853" s="12"/>
      <c r="L853" s="12"/>
      <c r="M853" s="12"/>
      <c r="N853" s="12"/>
      <c r="O853" s="12"/>
      <c r="P853" s="12"/>
      <c r="Q853" s="12"/>
      <c r="AF853" s="3" t="s">
        <v>74</v>
      </c>
      <c r="AG853" s="3" t="s">
        <v>41</v>
      </c>
    </row>
    <row r="854" spans="1:51" s="11" customFormat="1" ht="62.7" customHeight="1" x14ac:dyDescent="0.2">
      <c r="A854" s="12"/>
      <c r="B854" s="118"/>
      <c r="C854" s="79" t="s">
        <v>1419</v>
      </c>
      <c r="D854" s="79" t="s">
        <v>68</v>
      </c>
      <c r="E854" s="80" t="s">
        <v>1420</v>
      </c>
      <c r="F854" s="92" t="s">
        <v>1421</v>
      </c>
      <c r="G854" s="82" t="s">
        <v>190</v>
      </c>
      <c r="H854" s="131">
        <v>500</v>
      </c>
      <c r="I854" s="12"/>
      <c r="J854" s="12"/>
      <c r="K854" s="12"/>
      <c r="L854" s="12"/>
      <c r="M854" s="12"/>
      <c r="N854" s="12"/>
      <c r="O854" s="12"/>
      <c r="P854" s="12"/>
      <c r="Q854" s="12"/>
      <c r="AD854" s="88" t="s">
        <v>72</v>
      </c>
      <c r="AF854" s="88" t="s">
        <v>68</v>
      </c>
      <c r="AG854" s="88" t="s">
        <v>41</v>
      </c>
      <c r="AK854" s="3" t="s">
        <v>65</v>
      </c>
      <c r="AQ854" s="89" t="e">
        <f>IF(#REF!="základní",#REF!,0)</f>
        <v>#REF!</v>
      </c>
      <c r="AR854" s="89" t="e">
        <f>IF(#REF!="snížená",#REF!,0)</f>
        <v>#REF!</v>
      </c>
      <c r="AS854" s="89" t="e">
        <f>IF(#REF!="zákl. přenesená",#REF!,0)</f>
        <v>#REF!</v>
      </c>
      <c r="AT854" s="89" t="e">
        <f>IF(#REF!="sníž. přenesená",#REF!,0)</f>
        <v>#REF!</v>
      </c>
      <c r="AU854" s="89" t="e">
        <f>IF(#REF!="nulová",#REF!,0)</f>
        <v>#REF!</v>
      </c>
      <c r="AV854" s="3" t="s">
        <v>5</v>
      </c>
      <c r="AW854" s="89" t="e">
        <f>ROUND(#REF!*H854,2)</f>
        <v>#REF!</v>
      </c>
      <c r="AX854" s="3" t="s">
        <v>72</v>
      </c>
      <c r="AY854" s="88" t="s">
        <v>1422</v>
      </c>
    </row>
    <row r="855" spans="1:51" s="11" customFormat="1" ht="38.4" x14ac:dyDescent="0.2">
      <c r="A855" s="12"/>
      <c r="B855" s="118"/>
      <c r="C855" s="86"/>
      <c r="D855" s="132" t="s">
        <v>74</v>
      </c>
      <c r="E855" s="86"/>
      <c r="F855" s="133" t="s">
        <v>1418</v>
      </c>
      <c r="G855" s="86"/>
      <c r="H855" s="120"/>
      <c r="I855" s="12"/>
      <c r="J855" s="12"/>
      <c r="K855" s="12"/>
      <c r="L855" s="12"/>
      <c r="M855" s="12"/>
      <c r="N855" s="12"/>
      <c r="O855" s="12"/>
      <c r="P855" s="12"/>
      <c r="Q855" s="12"/>
      <c r="AF855" s="3" t="s">
        <v>74</v>
      </c>
      <c r="AG855" s="3" t="s">
        <v>41</v>
      </c>
    </row>
    <row r="856" spans="1:51" s="11" customFormat="1" ht="62.7" customHeight="1" x14ac:dyDescent="0.2">
      <c r="A856" s="12"/>
      <c r="B856" s="118"/>
      <c r="C856" s="79" t="s">
        <v>1423</v>
      </c>
      <c r="D856" s="79" t="s">
        <v>68</v>
      </c>
      <c r="E856" s="80" t="s">
        <v>1424</v>
      </c>
      <c r="F856" s="92" t="s">
        <v>1425</v>
      </c>
      <c r="G856" s="82" t="s">
        <v>190</v>
      </c>
      <c r="H856" s="131">
        <v>500</v>
      </c>
      <c r="I856" s="12"/>
      <c r="J856" s="12"/>
      <c r="K856" s="12"/>
      <c r="L856" s="12"/>
      <c r="M856" s="12"/>
      <c r="N856" s="12"/>
      <c r="O856" s="12"/>
      <c r="P856" s="12"/>
      <c r="Q856" s="12"/>
      <c r="AD856" s="88" t="s">
        <v>72</v>
      </c>
      <c r="AF856" s="88" t="s">
        <v>68</v>
      </c>
      <c r="AG856" s="88" t="s">
        <v>41</v>
      </c>
      <c r="AK856" s="3" t="s">
        <v>65</v>
      </c>
      <c r="AQ856" s="89" t="e">
        <f>IF(#REF!="základní",#REF!,0)</f>
        <v>#REF!</v>
      </c>
      <c r="AR856" s="89" t="e">
        <f>IF(#REF!="snížená",#REF!,0)</f>
        <v>#REF!</v>
      </c>
      <c r="AS856" s="89" t="e">
        <f>IF(#REF!="zákl. přenesená",#REF!,0)</f>
        <v>#REF!</v>
      </c>
      <c r="AT856" s="89" t="e">
        <f>IF(#REF!="sníž. přenesená",#REF!,0)</f>
        <v>#REF!</v>
      </c>
      <c r="AU856" s="89" t="e">
        <f>IF(#REF!="nulová",#REF!,0)</f>
        <v>#REF!</v>
      </c>
      <c r="AV856" s="3" t="s">
        <v>5</v>
      </c>
      <c r="AW856" s="89" t="e">
        <f>ROUND(#REF!*H856,2)</f>
        <v>#REF!</v>
      </c>
      <c r="AX856" s="3" t="s">
        <v>72</v>
      </c>
      <c r="AY856" s="88" t="s">
        <v>1426</v>
      </c>
    </row>
    <row r="857" spans="1:51" s="11" customFormat="1" ht="38.4" x14ac:dyDescent="0.2">
      <c r="A857" s="12"/>
      <c r="B857" s="118"/>
      <c r="C857" s="86"/>
      <c r="D857" s="132" t="s">
        <v>74</v>
      </c>
      <c r="E857" s="86"/>
      <c r="F857" s="133" t="s">
        <v>1418</v>
      </c>
      <c r="G857" s="86"/>
      <c r="H857" s="120"/>
      <c r="I857" s="12"/>
      <c r="J857" s="12"/>
      <c r="K857" s="12"/>
      <c r="L857" s="12"/>
      <c r="M857" s="12"/>
      <c r="N857" s="12"/>
      <c r="O857" s="12"/>
      <c r="P857" s="12"/>
      <c r="Q857" s="12"/>
      <c r="AF857" s="3" t="s">
        <v>74</v>
      </c>
      <c r="AG857" s="3" t="s">
        <v>41</v>
      </c>
    </row>
    <row r="858" spans="1:51" s="11" customFormat="1" ht="62.7" customHeight="1" x14ac:dyDescent="0.2">
      <c r="A858" s="12"/>
      <c r="B858" s="118"/>
      <c r="C858" s="79" t="s">
        <v>1427</v>
      </c>
      <c r="D858" s="79" t="s">
        <v>68</v>
      </c>
      <c r="E858" s="80" t="s">
        <v>1428</v>
      </c>
      <c r="F858" s="92" t="s">
        <v>1429</v>
      </c>
      <c r="G858" s="82" t="s">
        <v>190</v>
      </c>
      <c r="H858" s="131">
        <v>250</v>
      </c>
      <c r="I858" s="12"/>
      <c r="J858" s="12"/>
      <c r="K858" s="12"/>
      <c r="L858" s="12"/>
      <c r="M858" s="12"/>
      <c r="N858" s="12"/>
      <c r="O858" s="12"/>
      <c r="P858" s="12"/>
      <c r="Q858" s="12"/>
      <c r="AD858" s="88" t="s">
        <v>72</v>
      </c>
      <c r="AF858" s="88" t="s">
        <v>68</v>
      </c>
      <c r="AG858" s="88" t="s">
        <v>41</v>
      </c>
      <c r="AK858" s="3" t="s">
        <v>65</v>
      </c>
      <c r="AQ858" s="89" t="e">
        <f>IF(#REF!="základní",#REF!,0)</f>
        <v>#REF!</v>
      </c>
      <c r="AR858" s="89" t="e">
        <f>IF(#REF!="snížená",#REF!,0)</f>
        <v>#REF!</v>
      </c>
      <c r="AS858" s="89" t="e">
        <f>IF(#REF!="zákl. přenesená",#REF!,0)</f>
        <v>#REF!</v>
      </c>
      <c r="AT858" s="89" t="e">
        <f>IF(#REF!="sníž. přenesená",#REF!,0)</f>
        <v>#REF!</v>
      </c>
      <c r="AU858" s="89" t="e">
        <f>IF(#REF!="nulová",#REF!,0)</f>
        <v>#REF!</v>
      </c>
      <c r="AV858" s="3" t="s">
        <v>5</v>
      </c>
      <c r="AW858" s="89" t="e">
        <f>ROUND(#REF!*H858,2)</f>
        <v>#REF!</v>
      </c>
      <c r="AX858" s="3" t="s">
        <v>72</v>
      </c>
      <c r="AY858" s="88" t="s">
        <v>1430</v>
      </c>
    </row>
    <row r="859" spans="1:51" s="11" customFormat="1" ht="38.4" x14ac:dyDescent="0.2">
      <c r="A859" s="12"/>
      <c r="B859" s="118"/>
      <c r="C859" s="86"/>
      <c r="D859" s="132" t="s">
        <v>74</v>
      </c>
      <c r="E859" s="86"/>
      <c r="F859" s="133" t="s">
        <v>1418</v>
      </c>
      <c r="G859" s="86"/>
      <c r="H859" s="120"/>
      <c r="I859" s="12"/>
      <c r="J859" s="12"/>
      <c r="K859" s="12"/>
      <c r="L859" s="12"/>
      <c r="M859" s="12"/>
      <c r="N859" s="12"/>
      <c r="O859" s="12"/>
      <c r="P859" s="12"/>
      <c r="Q859" s="12"/>
      <c r="AF859" s="3" t="s">
        <v>74</v>
      </c>
      <c r="AG859" s="3" t="s">
        <v>41</v>
      </c>
    </row>
    <row r="860" spans="1:51" s="11" customFormat="1" ht="55.5" customHeight="1" x14ac:dyDescent="0.2">
      <c r="A860" s="12"/>
      <c r="B860" s="118"/>
      <c r="C860" s="79" t="s">
        <v>1431</v>
      </c>
      <c r="D860" s="79" t="s">
        <v>68</v>
      </c>
      <c r="E860" s="80" t="s">
        <v>1432</v>
      </c>
      <c r="F860" s="92" t="s">
        <v>1433</v>
      </c>
      <c r="G860" s="82" t="s">
        <v>86</v>
      </c>
      <c r="H860" s="131">
        <v>15000</v>
      </c>
      <c r="I860" s="12"/>
      <c r="J860" s="12"/>
      <c r="K860" s="12"/>
      <c r="L860" s="12"/>
      <c r="M860" s="12"/>
      <c r="N860" s="12"/>
      <c r="O860" s="12"/>
      <c r="P860" s="12"/>
      <c r="Q860" s="12"/>
      <c r="AD860" s="88" t="s">
        <v>72</v>
      </c>
      <c r="AF860" s="88" t="s">
        <v>68</v>
      </c>
      <c r="AG860" s="88" t="s">
        <v>41</v>
      </c>
      <c r="AK860" s="3" t="s">
        <v>65</v>
      </c>
      <c r="AQ860" s="89" t="e">
        <f>IF(#REF!="základní",#REF!,0)</f>
        <v>#REF!</v>
      </c>
      <c r="AR860" s="89" t="e">
        <f>IF(#REF!="snížená",#REF!,0)</f>
        <v>#REF!</v>
      </c>
      <c r="AS860" s="89" t="e">
        <f>IF(#REF!="zákl. přenesená",#REF!,0)</f>
        <v>#REF!</v>
      </c>
      <c r="AT860" s="89" t="e">
        <f>IF(#REF!="sníž. přenesená",#REF!,0)</f>
        <v>#REF!</v>
      </c>
      <c r="AU860" s="89" t="e">
        <f>IF(#REF!="nulová",#REF!,0)</f>
        <v>#REF!</v>
      </c>
      <c r="AV860" s="3" t="s">
        <v>5</v>
      </c>
      <c r="AW860" s="89" t="e">
        <f>ROUND(#REF!*H860,2)</f>
        <v>#REF!</v>
      </c>
      <c r="AX860" s="3" t="s">
        <v>72</v>
      </c>
      <c r="AY860" s="88" t="s">
        <v>1434</v>
      </c>
    </row>
    <row r="861" spans="1:51" s="11" customFormat="1" ht="38.4" x14ac:dyDescent="0.2">
      <c r="A861" s="12"/>
      <c r="B861" s="118"/>
      <c r="C861" s="86"/>
      <c r="D861" s="132" t="s">
        <v>74</v>
      </c>
      <c r="E861" s="86"/>
      <c r="F861" s="133" t="s">
        <v>1435</v>
      </c>
      <c r="G861" s="86"/>
      <c r="H861" s="120"/>
      <c r="I861" s="12"/>
      <c r="J861" s="12"/>
      <c r="K861" s="12"/>
      <c r="L861" s="12"/>
      <c r="M861" s="12"/>
      <c r="N861" s="12"/>
      <c r="O861" s="12"/>
      <c r="P861" s="12"/>
      <c r="Q861" s="12"/>
      <c r="AF861" s="3" t="s">
        <v>74</v>
      </c>
      <c r="AG861" s="3" t="s">
        <v>41</v>
      </c>
    </row>
    <row r="862" spans="1:51" s="11" customFormat="1" ht="55.5" customHeight="1" x14ac:dyDescent="0.2">
      <c r="A862" s="12"/>
      <c r="B862" s="118"/>
      <c r="C862" s="79" t="s">
        <v>1436</v>
      </c>
      <c r="D862" s="79" t="s">
        <v>68</v>
      </c>
      <c r="E862" s="80" t="s">
        <v>1437</v>
      </c>
      <c r="F862" s="92" t="s">
        <v>1438</v>
      </c>
      <c r="G862" s="82" t="s">
        <v>86</v>
      </c>
      <c r="H862" s="131">
        <v>15000</v>
      </c>
      <c r="I862" s="12"/>
      <c r="J862" s="12"/>
      <c r="K862" s="12"/>
      <c r="L862" s="12"/>
      <c r="M862" s="12"/>
      <c r="N862" s="12"/>
      <c r="O862" s="12"/>
      <c r="P862" s="12"/>
      <c r="Q862" s="12"/>
      <c r="AD862" s="88" t="s">
        <v>72</v>
      </c>
      <c r="AF862" s="88" t="s">
        <v>68</v>
      </c>
      <c r="AG862" s="88" t="s">
        <v>41</v>
      </c>
      <c r="AK862" s="3" t="s">
        <v>65</v>
      </c>
      <c r="AQ862" s="89" t="e">
        <f>IF(#REF!="základní",#REF!,0)</f>
        <v>#REF!</v>
      </c>
      <c r="AR862" s="89" t="e">
        <f>IF(#REF!="snížená",#REF!,0)</f>
        <v>#REF!</v>
      </c>
      <c r="AS862" s="89" t="e">
        <f>IF(#REF!="zákl. přenesená",#REF!,0)</f>
        <v>#REF!</v>
      </c>
      <c r="AT862" s="89" t="e">
        <f>IF(#REF!="sníž. přenesená",#REF!,0)</f>
        <v>#REF!</v>
      </c>
      <c r="AU862" s="89" t="e">
        <f>IF(#REF!="nulová",#REF!,0)</f>
        <v>#REF!</v>
      </c>
      <c r="AV862" s="3" t="s">
        <v>5</v>
      </c>
      <c r="AW862" s="89" t="e">
        <f>ROUND(#REF!*H862,2)</f>
        <v>#REF!</v>
      </c>
      <c r="AX862" s="3" t="s">
        <v>72</v>
      </c>
      <c r="AY862" s="88" t="s">
        <v>1439</v>
      </c>
    </row>
    <row r="863" spans="1:51" s="11" customFormat="1" ht="38.4" x14ac:dyDescent="0.2">
      <c r="A863" s="12"/>
      <c r="B863" s="118"/>
      <c r="C863" s="86"/>
      <c r="D863" s="132" t="s">
        <v>74</v>
      </c>
      <c r="E863" s="86"/>
      <c r="F863" s="133" t="s">
        <v>1435</v>
      </c>
      <c r="G863" s="86"/>
      <c r="H863" s="120"/>
      <c r="I863" s="12"/>
      <c r="J863" s="12"/>
      <c r="K863" s="12"/>
      <c r="L863" s="12"/>
      <c r="M863" s="12"/>
      <c r="N863" s="12"/>
      <c r="O863" s="12"/>
      <c r="P863" s="12"/>
      <c r="Q863" s="12"/>
      <c r="AF863" s="3" t="s">
        <v>74</v>
      </c>
      <c r="AG863" s="3" t="s">
        <v>41</v>
      </c>
    </row>
    <row r="864" spans="1:51" s="11" customFormat="1" ht="55.5" customHeight="1" x14ac:dyDescent="0.2">
      <c r="A864" s="12"/>
      <c r="B864" s="118"/>
      <c r="C864" s="79" t="s">
        <v>1440</v>
      </c>
      <c r="D864" s="79" t="s">
        <v>68</v>
      </c>
      <c r="E864" s="80" t="s">
        <v>1441</v>
      </c>
      <c r="F864" s="92" t="s">
        <v>1442</v>
      </c>
      <c r="G864" s="82" t="s">
        <v>86</v>
      </c>
      <c r="H864" s="131">
        <v>8000</v>
      </c>
      <c r="I864" s="12"/>
      <c r="J864" s="12"/>
      <c r="K864" s="12"/>
      <c r="L864" s="12"/>
      <c r="M864" s="12"/>
      <c r="N864" s="12"/>
      <c r="O864" s="12"/>
      <c r="P864" s="12"/>
      <c r="Q864" s="12"/>
      <c r="AD864" s="88" t="s">
        <v>72</v>
      </c>
      <c r="AF864" s="88" t="s">
        <v>68</v>
      </c>
      <c r="AG864" s="88" t="s">
        <v>41</v>
      </c>
      <c r="AK864" s="3" t="s">
        <v>65</v>
      </c>
      <c r="AQ864" s="89" t="e">
        <f>IF(#REF!="základní",#REF!,0)</f>
        <v>#REF!</v>
      </c>
      <c r="AR864" s="89" t="e">
        <f>IF(#REF!="snížená",#REF!,0)</f>
        <v>#REF!</v>
      </c>
      <c r="AS864" s="89" t="e">
        <f>IF(#REF!="zákl. přenesená",#REF!,0)</f>
        <v>#REF!</v>
      </c>
      <c r="AT864" s="89" t="e">
        <f>IF(#REF!="sníž. přenesená",#REF!,0)</f>
        <v>#REF!</v>
      </c>
      <c r="AU864" s="89" t="e">
        <f>IF(#REF!="nulová",#REF!,0)</f>
        <v>#REF!</v>
      </c>
      <c r="AV864" s="3" t="s">
        <v>5</v>
      </c>
      <c r="AW864" s="89" t="e">
        <f>ROUND(#REF!*H864,2)</f>
        <v>#REF!</v>
      </c>
      <c r="AX864" s="3" t="s">
        <v>72</v>
      </c>
      <c r="AY864" s="88" t="s">
        <v>1443</v>
      </c>
    </row>
    <row r="865" spans="1:51" s="11" customFormat="1" ht="38.4" x14ac:dyDescent="0.2">
      <c r="A865" s="12"/>
      <c r="B865" s="118"/>
      <c r="C865" s="86"/>
      <c r="D865" s="132" t="s">
        <v>74</v>
      </c>
      <c r="E865" s="86"/>
      <c r="F865" s="133" t="s">
        <v>1444</v>
      </c>
      <c r="G865" s="86"/>
      <c r="H865" s="120"/>
      <c r="I865" s="12"/>
      <c r="J865" s="12"/>
      <c r="K865" s="12"/>
      <c r="L865" s="12"/>
      <c r="M865" s="12"/>
      <c r="N865" s="12"/>
      <c r="O865" s="12"/>
      <c r="P865" s="12"/>
      <c r="Q865" s="12"/>
      <c r="AF865" s="3" t="s">
        <v>74</v>
      </c>
      <c r="AG865" s="3" t="s">
        <v>41</v>
      </c>
    </row>
    <row r="866" spans="1:51" s="11" customFormat="1" ht="49.05" customHeight="1" x14ac:dyDescent="0.2">
      <c r="A866" s="12"/>
      <c r="B866" s="118"/>
      <c r="C866" s="79" t="s">
        <v>1445</v>
      </c>
      <c r="D866" s="79" t="s">
        <v>68</v>
      </c>
      <c r="E866" s="80" t="s">
        <v>1446</v>
      </c>
      <c r="F866" s="92" t="s">
        <v>1447</v>
      </c>
      <c r="G866" s="82" t="s">
        <v>86</v>
      </c>
      <c r="H866" s="131">
        <v>1000</v>
      </c>
      <c r="I866" s="12"/>
      <c r="J866" s="12"/>
      <c r="K866" s="12"/>
      <c r="L866" s="12"/>
      <c r="M866" s="12"/>
      <c r="N866" s="12"/>
      <c r="O866" s="12"/>
      <c r="P866" s="12"/>
      <c r="Q866" s="12"/>
      <c r="AD866" s="88" t="s">
        <v>72</v>
      </c>
      <c r="AF866" s="88" t="s">
        <v>68</v>
      </c>
      <c r="AG866" s="88" t="s">
        <v>41</v>
      </c>
      <c r="AK866" s="3" t="s">
        <v>65</v>
      </c>
      <c r="AQ866" s="89" t="e">
        <f>IF(#REF!="základní",#REF!,0)</f>
        <v>#REF!</v>
      </c>
      <c r="AR866" s="89" t="e">
        <f>IF(#REF!="snížená",#REF!,0)</f>
        <v>#REF!</v>
      </c>
      <c r="AS866" s="89" t="e">
        <f>IF(#REF!="zákl. přenesená",#REF!,0)</f>
        <v>#REF!</v>
      </c>
      <c r="AT866" s="89" t="e">
        <f>IF(#REF!="sníž. přenesená",#REF!,0)</f>
        <v>#REF!</v>
      </c>
      <c r="AU866" s="89" t="e">
        <f>IF(#REF!="nulová",#REF!,0)</f>
        <v>#REF!</v>
      </c>
      <c r="AV866" s="3" t="s">
        <v>5</v>
      </c>
      <c r="AW866" s="89" t="e">
        <f>ROUND(#REF!*H866,2)</f>
        <v>#REF!</v>
      </c>
      <c r="AX866" s="3" t="s">
        <v>72</v>
      </c>
      <c r="AY866" s="88" t="s">
        <v>1448</v>
      </c>
    </row>
    <row r="867" spans="1:51" s="11" customFormat="1" ht="28.8" x14ac:dyDescent="0.2">
      <c r="A867" s="12"/>
      <c r="B867" s="118"/>
      <c r="C867" s="86"/>
      <c r="D867" s="132" t="s">
        <v>74</v>
      </c>
      <c r="E867" s="86"/>
      <c r="F867" s="133" t="s">
        <v>1449</v>
      </c>
      <c r="G867" s="86"/>
      <c r="H867" s="120"/>
      <c r="I867" s="12"/>
      <c r="J867" s="12"/>
      <c r="K867" s="12"/>
      <c r="L867" s="12"/>
      <c r="M867" s="12"/>
      <c r="N867" s="12"/>
      <c r="O867" s="12"/>
      <c r="P867" s="12"/>
      <c r="Q867" s="12"/>
      <c r="AF867" s="3" t="s">
        <v>74</v>
      </c>
      <c r="AG867" s="3" t="s">
        <v>41</v>
      </c>
    </row>
    <row r="868" spans="1:51" s="11" customFormat="1" ht="76.349999999999994" customHeight="1" x14ac:dyDescent="0.2">
      <c r="A868" s="12"/>
      <c r="B868" s="118"/>
      <c r="C868" s="79" t="s">
        <v>1450</v>
      </c>
      <c r="D868" s="79" t="s">
        <v>68</v>
      </c>
      <c r="E868" s="80" t="s">
        <v>1451</v>
      </c>
      <c r="F868" s="92" t="s">
        <v>1452</v>
      </c>
      <c r="G868" s="82" t="s">
        <v>190</v>
      </c>
      <c r="H868" s="131">
        <v>10</v>
      </c>
      <c r="I868" s="12"/>
      <c r="J868" s="12"/>
      <c r="K868" s="12"/>
      <c r="L868" s="12"/>
      <c r="M868" s="12"/>
      <c r="N868" s="12"/>
      <c r="O868" s="12"/>
      <c r="P868" s="12"/>
      <c r="Q868" s="12"/>
      <c r="AD868" s="88" t="s">
        <v>72</v>
      </c>
      <c r="AF868" s="88" t="s">
        <v>68</v>
      </c>
      <c r="AG868" s="88" t="s">
        <v>41</v>
      </c>
      <c r="AK868" s="3" t="s">
        <v>65</v>
      </c>
      <c r="AQ868" s="89" t="e">
        <f>IF(#REF!="základní",#REF!,0)</f>
        <v>#REF!</v>
      </c>
      <c r="AR868" s="89" t="e">
        <f>IF(#REF!="snížená",#REF!,0)</f>
        <v>#REF!</v>
      </c>
      <c r="AS868" s="89" t="e">
        <f>IF(#REF!="zákl. přenesená",#REF!,0)</f>
        <v>#REF!</v>
      </c>
      <c r="AT868" s="89" t="e">
        <f>IF(#REF!="sníž. přenesená",#REF!,0)</f>
        <v>#REF!</v>
      </c>
      <c r="AU868" s="89" t="e">
        <f>IF(#REF!="nulová",#REF!,0)</f>
        <v>#REF!</v>
      </c>
      <c r="AV868" s="3" t="s">
        <v>5</v>
      </c>
      <c r="AW868" s="89" t="e">
        <f>ROUND(#REF!*H868,2)</f>
        <v>#REF!</v>
      </c>
      <c r="AX868" s="3" t="s">
        <v>72</v>
      </c>
      <c r="AY868" s="88" t="s">
        <v>1453</v>
      </c>
    </row>
    <row r="869" spans="1:51" s="11" customFormat="1" ht="48" x14ac:dyDescent="0.2">
      <c r="A869" s="12"/>
      <c r="B869" s="118"/>
      <c r="C869" s="86"/>
      <c r="D869" s="132" t="s">
        <v>74</v>
      </c>
      <c r="E869" s="86"/>
      <c r="F869" s="133" t="s">
        <v>1454</v>
      </c>
      <c r="G869" s="86"/>
      <c r="H869" s="120"/>
      <c r="I869" s="12"/>
      <c r="J869" s="12"/>
      <c r="K869" s="12"/>
      <c r="L869" s="12"/>
      <c r="M869" s="12"/>
      <c r="N869" s="12"/>
      <c r="O869" s="12"/>
      <c r="P869" s="12"/>
      <c r="Q869" s="12"/>
      <c r="AF869" s="3" t="s">
        <v>74</v>
      </c>
      <c r="AG869" s="3" t="s">
        <v>41</v>
      </c>
    </row>
    <row r="870" spans="1:51" s="11" customFormat="1" ht="37.799999999999997" customHeight="1" x14ac:dyDescent="0.2">
      <c r="A870" s="12"/>
      <c r="B870" s="118"/>
      <c r="C870" s="79" t="s">
        <v>1455</v>
      </c>
      <c r="D870" s="79" t="s">
        <v>68</v>
      </c>
      <c r="E870" s="80" t="s">
        <v>1456</v>
      </c>
      <c r="F870" s="92" t="s">
        <v>1457</v>
      </c>
      <c r="G870" s="82" t="s">
        <v>116</v>
      </c>
      <c r="H870" s="131">
        <v>50</v>
      </c>
      <c r="I870" s="12"/>
      <c r="J870" s="12"/>
      <c r="K870" s="12"/>
      <c r="L870" s="12"/>
      <c r="M870" s="12"/>
      <c r="N870" s="12"/>
      <c r="O870" s="12"/>
      <c r="P870" s="12"/>
      <c r="Q870" s="12"/>
      <c r="AD870" s="88" t="s">
        <v>72</v>
      </c>
      <c r="AF870" s="88" t="s">
        <v>68</v>
      </c>
      <c r="AG870" s="88" t="s">
        <v>41</v>
      </c>
      <c r="AK870" s="3" t="s">
        <v>65</v>
      </c>
      <c r="AQ870" s="89" t="e">
        <f>IF(#REF!="základní",#REF!,0)</f>
        <v>#REF!</v>
      </c>
      <c r="AR870" s="89" t="e">
        <f>IF(#REF!="snížená",#REF!,0)</f>
        <v>#REF!</v>
      </c>
      <c r="AS870" s="89" t="e">
        <f>IF(#REF!="zákl. přenesená",#REF!,0)</f>
        <v>#REF!</v>
      </c>
      <c r="AT870" s="89" t="e">
        <f>IF(#REF!="sníž. přenesená",#REF!,0)</f>
        <v>#REF!</v>
      </c>
      <c r="AU870" s="89" t="e">
        <f>IF(#REF!="nulová",#REF!,0)</f>
        <v>#REF!</v>
      </c>
      <c r="AV870" s="3" t="s">
        <v>5</v>
      </c>
      <c r="AW870" s="89" t="e">
        <f>ROUND(#REF!*H870,2)</f>
        <v>#REF!</v>
      </c>
      <c r="AX870" s="3" t="s">
        <v>72</v>
      </c>
      <c r="AY870" s="88" t="s">
        <v>1458</v>
      </c>
    </row>
    <row r="871" spans="1:51" s="11" customFormat="1" ht="19.2" x14ac:dyDescent="0.2">
      <c r="A871" s="12"/>
      <c r="B871" s="118"/>
      <c r="C871" s="86"/>
      <c r="D871" s="132" t="s">
        <v>74</v>
      </c>
      <c r="E871" s="86"/>
      <c r="F871" s="133" t="s">
        <v>1459</v>
      </c>
      <c r="G871" s="86"/>
      <c r="H871" s="120"/>
      <c r="I871" s="12"/>
      <c r="J871" s="12"/>
      <c r="K871" s="12"/>
      <c r="L871" s="12"/>
      <c r="M871" s="12"/>
      <c r="N871" s="12"/>
      <c r="O871" s="12"/>
      <c r="P871" s="12"/>
      <c r="Q871" s="12"/>
      <c r="AF871" s="3" t="s">
        <v>74</v>
      </c>
      <c r="AG871" s="3" t="s">
        <v>41</v>
      </c>
    </row>
    <row r="872" spans="1:51" s="11" customFormat="1" ht="76.349999999999994" customHeight="1" x14ac:dyDescent="0.2">
      <c r="A872" s="12"/>
      <c r="B872" s="118"/>
      <c r="C872" s="79" t="s">
        <v>1460</v>
      </c>
      <c r="D872" s="79" t="s">
        <v>68</v>
      </c>
      <c r="E872" s="80" t="s">
        <v>1461</v>
      </c>
      <c r="F872" s="92" t="s">
        <v>1462</v>
      </c>
      <c r="G872" s="82" t="s">
        <v>86</v>
      </c>
      <c r="H872" s="131">
        <v>25</v>
      </c>
      <c r="I872" s="12"/>
      <c r="J872" s="12"/>
      <c r="K872" s="12"/>
      <c r="L872" s="12"/>
      <c r="M872" s="12"/>
      <c r="N872" s="12"/>
      <c r="O872" s="12"/>
      <c r="P872" s="12"/>
      <c r="Q872" s="12"/>
      <c r="AD872" s="88" t="s">
        <v>72</v>
      </c>
      <c r="AF872" s="88" t="s">
        <v>68</v>
      </c>
      <c r="AG872" s="88" t="s">
        <v>41</v>
      </c>
      <c r="AK872" s="3" t="s">
        <v>65</v>
      </c>
      <c r="AQ872" s="89" t="e">
        <f>IF(#REF!="základní",#REF!,0)</f>
        <v>#REF!</v>
      </c>
      <c r="AR872" s="89" t="e">
        <f>IF(#REF!="snížená",#REF!,0)</f>
        <v>#REF!</v>
      </c>
      <c r="AS872" s="89" t="e">
        <f>IF(#REF!="zákl. přenesená",#REF!,0)</f>
        <v>#REF!</v>
      </c>
      <c r="AT872" s="89" t="e">
        <f>IF(#REF!="sníž. přenesená",#REF!,0)</f>
        <v>#REF!</v>
      </c>
      <c r="AU872" s="89" t="e">
        <f>IF(#REF!="nulová",#REF!,0)</f>
        <v>#REF!</v>
      </c>
      <c r="AV872" s="3" t="s">
        <v>5</v>
      </c>
      <c r="AW872" s="89" t="e">
        <f>ROUND(#REF!*H872,2)</f>
        <v>#REF!</v>
      </c>
      <c r="AX872" s="3" t="s">
        <v>72</v>
      </c>
      <c r="AY872" s="88" t="s">
        <v>1463</v>
      </c>
    </row>
    <row r="873" spans="1:51" s="11" customFormat="1" ht="48" x14ac:dyDescent="0.2">
      <c r="A873" s="12"/>
      <c r="B873" s="118"/>
      <c r="C873" s="86"/>
      <c r="D873" s="132" t="s">
        <v>74</v>
      </c>
      <c r="E873" s="86"/>
      <c r="F873" s="133" t="s">
        <v>1464</v>
      </c>
      <c r="G873" s="86"/>
      <c r="H873" s="120"/>
      <c r="I873" s="12"/>
      <c r="J873" s="12"/>
      <c r="K873" s="12"/>
      <c r="L873" s="12"/>
      <c r="M873" s="12"/>
      <c r="N873" s="12"/>
      <c r="O873" s="12"/>
      <c r="P873" s="12"/>
      <c r="Q873" s="12"/>
      <c r="AF873" s="3" t="s">
        <v>74</v>
      </c>
      <c r="AG873" s="3" t="s">
        <v>41</v>
      </c>
    </row>
    <row r="874" spans="1:51" s="11" customFormat="1" ht="62.7" customHeight="1" x14ac:dyDescent="0.2">
      <c r="A874" s="12"/>
      <c r="B874" s="118"/>
      <c r="C874" s="79" t="s">
        <v>1465</v>
      </c>
      <c r="D874" s="79" t="s">
        <v>68</v>
      </c>
      <c r="E874" s="80" t="s">
        <v>1466</v>
      </c>
      <c r="F874" s="92" t="s">
        <v>1467</v>
      </c>
      <c r="G874" s="82" t="s">
        <v>86</v>
      </c>
      <c r="H874" s="131">
        <v>25</v>
      </c>
      <c r="I874" s="12"/>
      <c r="J874" s="12"/>
      <c r="K874" s="12"/>
      <c r="L874" s="12"/>
      <c r="M874" s="12"/>
      <c r="N874" s="12"/>
      <c r="O874" s="12"/>
      <c r="P874" s="12"/>
      <c r="Q874" s="12"/>
      <c r="AD874" s="88" t="s">
        <v>72</v>
      </c>
      <c r="AF874" s="88" t="s">
        <v>68</v>
      </c>
      <c r="AG874" s="88" t="s">
        <v>41</v>
      </c>
      <c r="AK874" s="3" t="s">
        <v>65</v>
      </c>
      <c r="AQ874" s="89" t="e">
        <f>IF(#REF!="základní",#REF!,0)</f>
        <v>#REF!</v>
      </c>
      <c r="AR874" s="89" t="e">
        <f>IF(#REF!="snížená",#REF!,0)</f>
        <v>#REF!</v>
      </c>
      <c r="AS874" s="89" t="e">
        <f>IF(#REF!="zákl. přenesená",#REF!,0)</f>
        <v>#REF!</v>
      </c>
      <c r="AT874" s="89" t="e">
        <f>IF(#REF!="sníž. přenesená",#REF!,0)</f>
        <v>#REF!</v>
      </c>
      <c r="AU874" s="89" t="e">
        <f>IF(#REF!="nulová",#REF!,0)</f>
        <v>#REF!</v>
      </c>
      <c r="AV874" s="3" t="s">
        <v>5</v>
      </c>
      <c r="AW874" s="89" t="e">
        <f>ROUND(#REF!*H874,2)</f>
        <v>#REF!</v>
      </c>
      <c r="AX874" s="3" t="s">
        <v>72</v>
      </c>
      <c r="AY874" s="88" t="s">
        <v>1468</v>
      </c>
    </row>
    <row r="875" spans="1:51" s="11" customFormat="1" ht="38.4" x14ac:dyDescent="0.2">
      <c r="A875" s="12"/>
      <c r="B875" s="118"/>
      <c r="C875" s="86"/>
      <c r="D875" s="132" t="s">
        <v>74</v>
      </c>
      <c r="E875" s="86"/>
      <c r="F875" s="133" t="s">
        <v>1469</v>
      </c>
      <c r="G875" s="86"/>
      <c r="H875" s="120"/>
      <c r="I875" s="12"/>
      <c r="J875" s="12"/>
      <c r="K875" s="12"/>
      <c r="L875" s="12"/>
      <c r="M875" s="12"/>
      <c r="N875" s="12"/>
      <c r="O875" s="12"/>
      <c r="P875" s="12"/>
      <c r="Q875" s="12"/>
      <c r="AF875" s="3" t="s">
        <v>74</v>
      </c>
      <c r="AG875" s="3" t="s">
        <v>41</v>
      </c>
    </row>
    <row r="876" spans="1:51" s="11" customFormat="1" ht="78" customHeight="1" x14ac:dyDescent="0.2">
      <c r="A876" s="12"/>
      <c r="B876" s="118"/>
      <c r="C876" s="79" t="s">
        <v>1470</v>
      </c>
      <c r="D876" s="79" t="s">
        <v>68</v>
      </c>
      <c r="E876" s="80" t="s">
        <v>1471</v>
      </c>
      <c r="F876" s="92" t="s">
        <v>1472</v>
      </c>
      <c r="G876" s="82" t="s">
        <v>122</v>
      </c>
      <c r="H876" s="131">
        <v>2</v>
      </c>
      <c r="I876" s="12"/>
      <c r="J876" s="12"/>
      <c r="K876" s="12"/>
      <c r="L876" s="12"/>
      <c r="M876" s="12"/>
      <c r="N876" s="12"/>
      <c r="O876" s="12"/>
      <c r="P876" s="12"/>
      <c r="Q876" s="12"/>
      <c r="AD876" s="88" t="s">
        <v>72</v>
      </c>
      <c r="AF876" s="88" t="s">
        <v>68</v>
      </c>
      <c r="AG876" s="88" t="s">
        <v>41</v>
      </c>
      <c r="AK876" s="3" t="s">
        <v>65</v>
      </c>
      <c r="AQ876" s="89" t="e">
        <f>IF(#REF!="základní",#REF!,0)</f>
        <v>#REF!</v>
      </c>
      <c r="AR876" s="89" t="e">
        <f>IF(#REF!="snížená",#REF!,0)</f>
        <v>#REF!</v>
      </c>
      <c r="AS876" s="89" t="e">
        <f>IF(#REF!="zákl. přenesená",#REF!,0)</f>
        <v>#REF!</v>
      </c>
      <c r="AT876" s="89" t="e">
        <f>IF(#REF!="sníž. přenesená",#REF!,0)</f>
        <v>#REF!</v>
      </c>
      <c r="AU876" s="89" t="e">
        <f>IF(#REF!="nulová",#REF!,0)</f>
        <v>#REF!</v>
      </c>
      <c r="AV876" s="3" t="s">
        <v>5</v>
      </c>
      <c r="AW876" s="89" t="e">
        <f>ROUND(#REF!*H876,2)</f>
        <v>#REF!</v>
      </c>
      <c r="AX876" s="3" t="s">
        <v>72</v>
      </c>
      <c r="AY876" s="88" t="s">
        <v>1473</v>
      </c>
    </row>
    <row r="877" spans="1:51" s="11" customFormat="1" ht="48" x14ac:dyDescent="0.2">
      <c r="A877" s="12"/>
      <c r="B877" s="118"/>
      <c r="C877" s="86"/>
      <c r="D877" s="132" t="s">
        <v>74</v>
      </c>
      <c r="E877" s="86"/>
      <c r="F877" s="133" t="s">
        <v>1474</v>
      </c>
      <c r="G877" s="86"/>
      <c r="H877" s="120"/>
      <c r="I877" s="12"/>
      <c r="J877" s="12"/>
      <c r="K877" s="12"/>
      <c r="L877" s="12"/>
      <c r="M877" s="12"/>
      <c r="N877" s="12"/>
      <c r="O877" s="12"/>
      <c r="P877" s="12"/>
      <c r="Q877" s="12"/>
      <c r="AF877" s="3" t="s">
        <v>74</v>
      </c>
      <c r="AG877" s="3" t="s">
        <v>41</v>
      </c>
    </row>
    <row r="878" spans="1:51" s="11" customFormat="1" ht="78" customHeight="1" x14ac:dyDescent="0.2">
      <c r="A878" s="12"/>
      <c r="B878" s="118"/>
      <c r="C878" s="79" t="s">
        <v>1475</v>
      </c>
      <c r="D878" s="79" t="s">
        <v>68</v>
      </c>
      <c r="E878" s="80" t="s">
        <v>1476</v>
      </c>
      <c r="F878" s="92" t="s">
        <v>1477</v>
      </c>
      <c r="G878" s="82" t="s">
        <v>122</v>
      </c>
      <c r="H878" s="131">
        <v>2</v>
      </c>
      <c r="I878" s="12"/>
      <c r="J878" s="12"/>
      <c r="K878" s="12"/>
      <c r="L878" s="12"/>
      <c r="M878" s="12"/>
      <c r="N878" s="12"/>
      <c r="O878" s="12"/>
      <c r="P878" s="12"/>
      <c r="Q878" s="12"/>
      <c r="AD878" s="88" t="s">
        <v>72</v>
      </c>
      <c r="AF878" s="88" t="s">
        <v>68</v>
      </c>
      <c r="AG878" s="88" t="s">
        <v>41</v>
      </c>
      <c r="AK878" s="3" t="s">
        <v>65</v>
      </c>
      <c r="AQ878" s="89" t="e">
        <f>IF(#REF!="základní",#REF!,0)</f>
        <v>#REF!</v>
      </c>
      <c r="AR878" s="89" t="e">
        <f>IF(#REF!="snížená",#REF!,0)</f>
        <v>#REF!</v>
      </c>
      <c r="AS878" s="89" t="e">
        <f>IF(#REF!="zákl. přenesená",#REF!,0)</f>
        <v>#REF!</v>
      </c>
      <c r="AT878" s="89" t="e">
        <f>IF(#REF!="sníž. přenesená",#REF!,0)</f>
        <v>#REF!</v>
      </c>
      <c r="AU878" s="89" t="e">
        <f>IF(#REF!="nulová",#REF!,0)</f>
        <v>#REF!</v>
      </c>
      <c r="AV878" s="3" t="s">
        <v>5</v>
      </c>
      <c r="AW878" s="89" t="e">
        <f>ROUND(#REF!*H878,2)</f>
        <v>#REF!</v>
      </c>
      <c r="AX878" s="3" t="s">
        <v>72</v>
      </c>
      <c r="AY878" s="88" t="s">
        <v>1478</v>
      </c>
    </row>
    <row r="879" spans="1:51" s="11" customFormat="1" ht="48" x14ac:dyDescent="0.2">
      <c r="A879" s="12"/>
      <c r="B879" s="118"/>
      <c r="C879" s="86"/>
      <c r="D879" s="132" t="s">
        <v>74</v>
      </c>
      <c r="E879" s="86"/>
      <c r="F879" s="133" t="s">
        <v>1474</v>
      </c>
      <c r="G879" s="86"/>
      <c r="H879" s="120"/>
      <c r="I879" s="12"/>
      <c r="J879" s="12"/>
      <c r="K879" s="12"/>
      <c r="L879" s="12"/>
      <c r="M879" s="12"/>
      <c r="N879" s="12"/>
      <c r="O879" s="12"/>
      <c r="P879" s="12"/>
      <c r="Q879" s="12"/>
      <c r="AF879" s="3" t="s">
        <v>74</v>
      </c>
      <c r="AG879" s="3" t="s">
        <v>41</v>
      </c>
    </row>
    <row r="880" spans="1:51" s="11" customFormat="1" ht="66.75" customHeight="1" x14ac:dyDescent="0.2">
      <c r="A880" s="12"/>
      <c r="B880" s="118"/>
      <c r="C880" s="79" t="s">
        <v>1479</v>
      </c>
      <c r="D880" s="79" t="s">
        <v>68</v>
      </c>
      <c r="E880" s="80" t="s">
        <v>1480</v>
      </c>
      <c r="F880" s="92" t="s">
        <v>1481</v>
      </c>
      <c r="G880" s="82" t="s">
        <v>80</v>
      </c>
      <c r="H880" s="131">
        <v>50</v>
      </c>
      <c r="I880" s="12"/>
      <c r="J880" s="12"/>
      <c r="K880" s="12"/>
      <c r="L880" s="12"/>
      <c r="M880" s="12"/>
      <c r="N880" s="12"/>
      <c r="O880" s="12"/>
      <c r="P880" s="12"/>
      <c r="Q880" s="12"/>
      <c r="AD880" s="88" t="s">
        <v>72</v>
      </c>
      <c r="AF880" s="88" t="s">
        <v>68</v>
      </c>
      <c r="AG880" s="88" t="s">
        <v>41</v>
      </c>
      <c r="AK880" s="3" t="s">
        <v>65</v>
      </c>
      <c r="AQ880" s="89" t="e">
        <f>IF(#REF!="základní",#REF!,0)</f>
        <v>#REF!</v>
      </c>
      <c r="AR880" s="89" t="e">
        <f>IF(#REF!="snížená",#REF!,0)</f>
        <v>#REF!</v>
      </c>
      <c r="AS880" s="89" t="e">
        <f>IF(#REF!="zákl. přenesená",#REF!,0)</f>
        <v>#REF!</v>
      </c>
      <c r="AT880" s="89" t="e">
        <f>IF(#REF!="sníž. přenesená",#REF!,0)</f>
        <v>#REF!</v>
      </c>
      <c r="AU880" s="89" t="e">
        <f>IF(#REF!="nulová",#REF!,0)</f>
        <v>#REF!</v>
      </c>
      <c r="AV880" s="3" t="s">
        <v>5</v>
      </c>
      <c r="AW880" s="89" t="e">
        <f>ROUND(#REF!*H880,2)</f>
        <v>#REF!</v>
      </c>
      <c r="AX880" s="3" t="s">
        <v>72</v>
      </c>
      <c r="AY880" s="88" t="s">
        <v>1482</v>
      </c>
    </row>
    <row r="881" spans="1:51" s="11" customFormat="1" ht="48" x14ac:dyDescent="0.2">
      <c r="A881" s="12"/>
      <c r="B881" s="118"/>
      <c r="C881" s="86"/>
      <c r="D881" s="132" t="s">
        <v>74</v>
      </c>
      <c r="E881" s="86"/>
      <c r="F881" s="133" t="s">
        <v>1483</v>
      </c>
      <c r="G881" s="86"/>
      <c r="H881" s="120"/>
      <c r="I881" s="12"/>
      <c r="J881" s="12"/>
      <c r="K881" s="12"/>
      <c r="L881" s="12"/>
      <c r="M881" s="12"/>
      <c r="N881" s="12"/>
      <c r="O881" s="12"/>
      <c r="P881" s="12"/>
      <c r="Q881" s="12"/>
      <c r="AF881" s="3" t="s">
        <v>74</v>
      </c>
      <c r="AG881" s="3" t="s">
        <v>41</v>
      </c>
    </row>
    <row r="882" spans="1:51" s="11" customFormat="1" ht="55.5" customHeight="1" x14ac:dyDescent="0.2">
      <c r="A882" s="12"/>
      <c r="B882" s="118"/>
      <c r="C882" s="79" t="s">
        <v>1484</v>
      </c>
      <c r="D882" s="79" t="s">
        <v>68</v>
      </c>
      <c r="E882" s="80" t="s">
        <v>1485</v>
      </c>
      <c r="F882" s="92" t="s">
        <v>1486</v>
      </c>
      <c r="G882" s="82" t="s">
        <v>116</v>
      </c>
      <c r="H882" s="131">
        <v>180</v>
      </c>
      <c r="I882" s="12"/>
      <c r="J882" s="12"/>
      <c r="K882" s="12"/>
      <c r="L882" s="12"/>
      <c r="M882" s="12"/>
      <c r="N882" s="12"/>
      <c r="O882" s="12"/>
      <c r="P882" s="12"/>
      <c r="Q882" s="12"/>
      <c r="AD882" s="88" t="s">
        <v>72</v>
      </c>
      <c r="AF882" s="88" t="s">
        <v>68</v>
      </c>
      <c r="AG882" s="88" t="s">
        <v>41</v>
      </c>
      <c r="AK882" s="3" t="s">
        <v>65</v>
      </c>
      <c r="AQ882" s="89" t="e">
        <f>IF(#REF!="základní",#REF!,0)</f>
        <v>#REF!</v>
      </c>
      <c r="AR882" s="89" t="e">
        <f>IF(#REF!="snížená",#REF!,0)</f>
        <v>#REF!</v>
      </c>
      <c r="AS882" s="89" t="e">
        <f>IF(#REF!="zákl. přenesená",#REF!,0)</f>
        <v>#REF!</v>
      </c>
      <c r="AT882" s="89" t="e">
        <f>IF(#REF!="sníž. přenesená",#REF!,0)</f>
        <v>#REF!</v>
      </c>
      <c r="AU882" s="89" t="e">
        <f>IF(#REF!="nulová",#REF!,0)</f>
        <v>#REF!</v>
      </c>
      <c r="AV882" s="3" t="s">
        <v>5</v>
      </c>
      <c r="AW882" s="89" t="e">
        <f>ROUND(#REF!*H882,2)</f>
        <v>#REF!</v>
      </c>
      <c r="AX882" s="3" t="s">
        <v>72</v>
      </c>
      <c r="AY882" s="88" t="s">
        <v>1487</v>
      </c>
    </row>
    <row r="883" spans="1:51" s="11" customFormat="1" ht="28.8" x14ac:dyDescent="0.2">
      <c r="A883" s="12"/>
      <c r="B883" s="118"/>
      <c r="C883" s="86"/>
      <c r="D883" s="132" t="s">
        <v>74</v>
      </c>
      <c r="E883" s="86"/>
      <c r="F883" s="133" t="s">
        <v>1488</v>
      </c>
      <c r="G883" s="86"/>
      <c r="H883" s="120"/>
      <c r="I883" s="12"/>
      <c r="J883" s="12"/>
      <c r="K883" s="12"/>
      <c r="L883" s="12"/>
      <c r="M883" s="12"/>
      <c r="N883" s="12"/>
      <c r="O883" s="12"/>
      <c r="P883" s="12"/>
      <c r="Q883" s="12"/>
      <c r="AF883" s="3" t="s">
        <v>74</v>
      </c>
      <c r="AG883" s="3" t="s">
        <v>41</v>
      </c>
    </row>
    <row r="884" spans="1:51" s="11" customFormat="1" ht="49.05" customHeight="1" x14ac:dyDescent="0.2">
      <c r="A884" s="12"/>
      <c r="B884" s="118"/>
      <c r="C884" s="79" t="s">
        <v>1489</v>
      </c>
      <c r="D884" s="79" t="s">
        <v>68</v>
      </c>
      <c r="E884" s="80" t="s">
        <v>1490</v>
      </c>
      <c r="F884" s="92" t="s">
        <v>1491</v>
      </c>
      <c r="G884" s="82" t="s">
        <v>923</v>
      </c>
      <c r="H884" s="131">
        <v>55</v>
      </c>
      <c r="I884" s="12"/>
      <c r="J884" s="12"/>
      <c r="K884" s="12"/>
      <c r="L884" s="12"/>
      <c r="M884" s="12"/>
      <c r="N884" s="12"/>
      <c r="O884" s="12"/>
      <c r="P884" s="12"/>
      <c r="Q884" s="12"/>
      <c r="AD884" s="88" t="s">
        <v>72</v>
      </c>
      <c r="AF884" s="88" t="s">
        <v>68</v>
      </c>
      <c r="AG884" s="88" t="s">
        <v>41</v>
      </c>
      <c r="AK884" s="3" t="s">
        <v>65</v>
      </c>
      <c r="AQ884" s="89" t="e">
        <f>IF(#REF!="základní",#REF!,0)</f>
        <v>#REF!</v>
      </c>
      <c r="AR884" s="89" t="e">
        <f>IF(#REF!="snížená",#REF!,0)</f>
        <v>#REF!</v>
      </c>
      <c r="AS884" s="89" t="e">
        <f>IF(#REF!="zákl. přenesená",#REF!,0)</f>
        <v>#REF!</v>
      </c>
      <c r="AT884" s="89" t="e">
        <f>IF(#REF!="sníž. přenesená",#REF!,0)</f>
        <v>#REF!</v>
      </c>
      <c r="AU884" s="89" t="e">
        <f>IF(#REF!="nulová",#REF!,0)</f>
        <v>#REF!</v>
      </c>
      <c r="AV884" s="3" t="s">
        <v>5</v>
      </c>
      <c r="AW884" s="89" t="e">
        <f>ROUND(#REF!*H884,2)</f>
        <v>#REF!</v>
      </c>
      <c r="AX884" s="3" t="s">
        <v>72</v>
      </c>
      <c r="AY884" s="88" t="s">
        <v>1492</v>
      </c>
    </row>
    <row r="885" spans="1:51" s="11" customFormat="1" ht="28.8" x14ac:dyDescent="0.2">
      <c r="A885" s="12"/>
      <c r="B885" s="118"/>
      <c r="C885" s="86"/>
      <c r="D885" s="132" t="s">
        <v>74</v>
      </c>
      <c r="E885" s="86"/>
      <c r="F885" s="133" t="s">
        <v>1493</v>
      </c>
      <c r="G885" s="86"/>
      <c r="H885" s="120"/>
      <c r="I885" s="12"/>
      <c r="J885" s="12"/>
      <c r="K885" s="12"/>
      <c r="L885" s="12"/>
      <c r="M885" s="12"/>
      <c r="N885" s="12"/>
      <c r="O885" s="12"/>
      <c r="P885" s="12"/>
      <c r="Q885" s="12"/>
      <c r="AF885" s="3" t="s">
        <v>74</v>
      </c>
      <c r="AG885" s="3" t="s">
        <v>41</v>
      </c>
    </row>
    <row r="886" spans="1:51" s="11" customFormat="1" ht="49.05" customHeight="1" x14ac:dyDescent="0.2">
      <c r="A886" s="12"/>
      <c r="B886" s="118"/>
      <c r="C886" s="79" t="s">
        <v>1494</v>
      </c>
      <c r="D886" s="79" t="s">
        <v>68</v>
      </c>
      <c r="E886" s="80" t="s">
        <v>1495</v>
      </c>
      <c r="F886" s="92" t="s">
        <v>1496</v>
      </c>
      <c r="G886" s="82" t="s">
        <v>923</v>
      </c>
      <c r="H886" s="131">
        <v>850</v>
      </c>
      <c r="I886" s="12"/>
      <c r="J886" s="12"/>
      <c r="K886" s="12"/>
      <c r="L886" s="12"/>
      <c r="M886" s="12"/>
      <c r="N886" s="12"/>
      <c r="O886" s="12"/>
      <c r="P886" s="12"/>
      <c r="Q886" s="12"/>
      <c r="AD886" s="88" t="s">
        <v>72</v>
      </c>
      <c r="AF886" s="88" t="s">
        <v>68</v>
      </c>
      <c r="AG886" s="88" t="s">
        <v>41</v>
      </c>
      <c r="AK886" s="3" t="s">
        <v>65</v>
      </c>
      <c r="AQ886" s="89" t="e">
        <f>IF(#REF!="základní",#REF!,0)</f>
        <v>#REF!</v>
      </c>
      <c r="AR886" s="89" t="e">
        <f>IF(#REF!="snížená",#REF!,0)</f>
        <v>#REF!</v>
      </c>
      <c r="AS886" s="89" t="e">
        <f>IF(#REF!="zákl. přenesená",#REF!,0)</f>
        <v>#REF!</v>
      </c>
      <c r="AT886" s="89" t="e">
        <f>IF(#REF!="sníž. přenesená",#REF!,0)</f>
        <v>#REF!</v>
      </c>
      <c r="AU886" s="89" t="e">
        <f>IF(#REF!="nulová",#REF!,0)</f>
        <v>#REF!</v>
      </c>
      <c r="AV886" s="3" t="s">
        <v>5</v>
      </c>
      <c r="AW886" s="89" t="e">
        <f>ROUND(#REF!*H886,2)</f>
        <v>#REF!</v>
      </c>
      <c r="AX886" s="3" t="s">
        <v>72</v>
      </c>
      <c r="AY886" s="88" t="s">
        <v>1497</v>
      </c>
    </row>
    <row r="887" spans="1:51" s="11" customFormat="1" ht="28.8" x14ac:dyDescent="0.2">
      <c r="A887" s="12"/>
      <c r="B887" s="118"/>
      <c r="C887" s="86"/>
      <c r="D887" s="132" t="s">
        <v>74</v>
      </c>
      <c r="E887" s="86"/>
      <c r="F887" s="133" t="s">
        <v>1493</v>
      </c>
      <c r="G887" s="86"/>
      <c r="H887" s="120"/>
      <c r="I887" s="12"/>
      <c r="J887" s="12"/>
      <c r="K887" s="12"/>
      <c r="L887" s="12"/>
      <c r="M887" s="12"/>
      <c r="N887" s="12"/>
      <c r="O887" s="12"/>
      <c r="P887" s="12"/>
      <c r="Q887" s="12"/>
      <c r="AF887" s="3" t="s">
        <v>74</v>
      </c>
      <c r="AG887" s="3" t="s">
        <v>41</v>
      </c>
    </row>
    <row r="888" spans="1:51" s="11" customFormat="1" ht="37.799999999999997" customHeight="1" x14ac:dyDescent="0.2">
      <c r="A888" s="12"/>
      <c r="B888" s="118"/>
      <c r="C888" s="79" t="s">
        <v>1498</v>
      </c>
      <c r="D888" s="79" t="s">
        <v>68</v>
      </c>
      <c r="E888" s="80" t="s">
        <v>1499</v>
      </c>
      <c r="F888" s="92" t="s">
        <v>1500</v>
      </c>
      <c r="G888" s="82" t="s">
        <v>923</v>
      </c>
      <c r="H888" s="131">
        <v>250</v>
      </c>
      <c r="I888" s="12"/>
      <c r="J888" s="12"/>
      <c r="K888" s="12"/>
      <c r="L888" s="12"/>
      <c r="M888" s="12"/>
      <c r="N888" s="12"/>
      <c r="O888" s="12"/>
      <c r="P888" s="12"/>
      <c r="Q888" s="12"/>
      <c r="AD888" s="88" t="s">
        <v>72</v>
      </c>
      <c r="AF888" s="88" t="s">
        <v>68</v>
      </c>
      <c r="AG888" s="88" t="s">
        <v>41</v>
      </c>
      <c r="AK888" s="3" t="s">
        <v>65</v>
      </c>
      <c r="AQ888" s="89" t="e">
        <f>IF(#REF!="základní",#REF!,0)</f>
        <v>#REF!</v>
      </c>
      <c r="AR888" s="89" t="e">
        <f>IF(#REF!="snížená",#REF!,0)</f>
        <v>#REF!</v>
      </c>
      <c r="AS888" s="89" t="e">
        <f>IF(#REF!="zákl. přenesená",#REF!,0)</f>
        <v>#REF!</v>
      </c>
      <c r="AT888" s="89" t="e">
        <f>IF(#REF!="sníž. přenesená",#REF!,0)</f>
        <v>#REF!</v>
      </c>
      <c r="AU888" s="89" t="e">
        <f>IF(#REF!="nulová",#REF!,0)</f>
        <v>#REF!</v>
      </c>
      <c r="AV888" s="3" t="s">
        <v>5</v>
      </c>
      <c r="AW888" s="89" t="e">
        <f>ROUND(#REF!*H888,2)</f>
        <v>#REF!</v>
      </c>
      <c r="AX888" s="3" t="s">
        <v>72</v>
      </c>
      <c r="AY888" s="88" t="s">
        <v>1501</v>
      </c>
    </row>
    <row r="889" spans="1:51" s="11" customFormat="1" ht="28.8" x14ac:dyDescent="0.2">
      <c r="A889" s="12"/>
      <c r="B889" s="118"/>
      <c r="C889" s="86"/>
      <c r="D889" s="132" t="s">
        <v>74</v>
      </c>
      <c r="E889" s="86"/>
      <c r="F889" s="133" t="s">
        <v>1493</v>
      </c>
      <c r="G889" s="86"/>
      <c r="H889" s="120"/>
      <c r="I889" s="12"/>
      <c r="J889" s="12"/>
      <c r="K889" s="12"/>
      <c r="L889" s="12"/>
      <c r="M889" s="12"/>
      <c r="N889" s="12"/>
      <c r="O889" s="12"/>
      <c r="P889" s="12"/>
      <c r="Q889" s="12"/>
      <c r="AF889" s="3" t="s">
        <v>74</v>
      </c>
      <c r="AG889" s="3" t="s">
        <v>41</v>
      </c>
    </row>
    <row r="890" spans="1:51" s="11" customFormat="1" ht="78" customHeight="1" x14ac:dyDescent="0.2">
      <c r="A890" s="12"/>
      <c r="B890" s="118"/>
      <c r="C890" s="79" t="s">
        <v>1502</v>
      </c>
      <c r="D890" s="79" t="s">
        <v>68</v>
      </c>
      <c r="E890" s="80" t="s">
        <v>1503</v>
      </c>
      <c r="F890" s="92" t="s">
        <v>1504</v>
      </c>
      <c r="G890" s="82" t="s">
        <v>923</v>
      </c>
      <c r="H890" s="131">
        <v>550</v>
      </c>
      <c r="I890" s="12"/>
      <c r="J890" s="12"/>
      <c r="K890" s="12"/>
      <c r="L890" s="12"/>
      <c r="M890" s="12"/>
      <c r="N890" s="12"/>
      <c r="O890" s="12"/>
      <c r="P890" s="12"/>
      <c r="Q890" s="12"/>
      <c r="AD890" s="88" t="s">
        <v>72</v>
      </c>
      <c r="AF890" s="88" t="s">
        <v>68</v>
      </c>
      <c r="AG890" s="88" t="s">
        <v>41</v>
      </c>
      <c r="AK890" s="3" t="s">
        <v>65</v>
      </c>
      <c r="AQ890" s="89" t="e">
        <f>IF(#REF!="základní",#REF!,0)</f>
        <v>#REF!</v>
      </c>
      <c r="AR890" s="89" t="e">
        <f>IF(#REF!="snížená",#REF!,0)</f>
        <v>#REF!</v>
      </c>
      <c r="AS890" s="89" t="e">
        <f>IF(#REF!="zákl. přenesená",#REF!,0)</f>
        <v>#REF!</v>
      </c>
      <c r="AT890" s="89" t="e">
        <f>IF(#REF!="sníž. přenesená",#REF!,0)</f>
        <v>#REF!</v>
      </c>
      <c r="AU890" s="89" t="e">
        <f>IF(#REF!="nulová",#REF!,0)</f>
        <v>#REF!</v>
      </c>
      <c r="AV890" s="3" t="s">
        <v>5</v>
      </c>
      <c r="AW890" s="89" t="e">
        <f>ROUND(#REF!*H890,2)</f>
        <v>#REF!</v>
      </c>
      <c r="AX890" s="3" t="s">
        <v>72</v>
      </c>
      <c r="AY890" s="88" t="s">
        <v>1505</v>
      </c>
    </row>
    <row r="891" spans="1:51" s="11" customFormat="1" ht="48" x14ac:dyDescent="0.2">
      <c r="A891" s="12"/>
      <c r="B891" s="118"/>
      <c r="C891" s="86"/>
      <c r="D891" s="132" t="s">
        <v>74</v>
      </c>
      <c r="E891" s="86"/>
      <c r="F891" s="133" t="s">
        <v>1506</v>
      </c>
      <c r="G891" s="86"/>
      <c r="H891" s="120"/>
      <c r="I891" s="12"/>
      <c r="J891" s="12"/>
      <c r="K891" s="12"/>
      <c r="L891" s="12"/>
      <c r="M891" s="12"/>
      <c r="N891" s="12"/>
      <c r="O891" s="12"/>
      <c r="P891" s="12"/>
      <c r="Q891" s="12"/>
      <c r="AF891" s="3" t="s">
        <v>74</v>
      </c>
      <c r="AG891" s="3" t="s">
        <v>41</v>
      </c>
    </row>
    <row r="892" spans="1:51" s="11" customFormat="1" ht="78" customHeight="1" x14ac:dyDescent="0.2">
      <c r="A892" s="12"/>
      <c r="B892" s="118"/>
      <c r="C892" s="79" t="s">
        <v>1507</v>
      </c>
      <c r="D892" s="79" t="s">
        <v>68</v>
      </c>
      <c r="E892" s="80" t="s">
        <v>1508</v>
      </c>
      <c r="F892" s="92" t="s">
        <v>1509</v>
      </c>
      <c r="G892" s="82" t="s">
        <v>923</v>
      </c>
      <c r="H892" s="131">
        <v>200</v>
      </c>
      <c r="I892" s="12"/>
      <c r="J892" s="12"/>
      <c r="K892" s="12"/>
      <c r="L892" s="12"/>
      <c r="M892" s="12"/>
      <c r="N892" s="12"/>
      <c r="O892" s="12"/>
      <c r="P892" s="12"/>
      <c r="Q892" s="12"/>
      <c r="AD892" s="88" t="s">
        <v>72</v>
      </c>
      <c r="AF892" s="88" t="s">
        <v>68</v>
      </c>
      <c r="AG892" s="88" t="s">
        <v>41</v>
      </c>
      <c r="AK892" s="3" t="s">
        <v>65</v>
      </c>
      <c r="AQ892" s="89" t="e">
        <f>IF(#REF!="základní",#REF!,0)</f>
        <v>#REF!</v>
      </c>
      <c r="AR892" s="89" t="e">
        <f>IF(#REF!="snížená",#REF!,0)</f>
        <v>#REF!</v>
      </c>
      <c r="AS892" s="89" t="e">
        <f>IF(#REF!="zákl. přenesená",#REF!,0)</f>
        <v>#REF!</v>
      </c>
      <c r="AT892" s="89" t="e">
        <f>IF(#REF!="sníž. přenesená",#REF!,0)</f>
        <v>#REF!</v>
      </c>
      <c r="AU892" s="89" t="e">
        <f>IF(#REF!="nulová",#REF!,0)</f>
        <v>#REF!</v>
      </c>
      <c r="AV892" s="3" t="s">
        <v>5</v>
      </c>
      <c r="AW892" s="89" t="e">
        <f>ROUND(#REF!*H892,2)</f>
        <v>#REF!</v>
      </c>
      <c r="AX892" s="3" t="s">
        <v>72</v>
      </c>
      <c r="AY892" s="88" t="s">
        <v>1510</v>
      </c>
    </row>
    <row r="893" spans="1:51" s="11" customFormat="1" ht="48" x14ac:dyDescent="0.2">
      <c r="A893" s="12"/>
      <c r="B893" s="118"/>
      <c r="C893" s="86"/>
      <c r="D893" s="132" t="s">
        <v>74</v>
      </c>
      <c r="E893" s="86"/>
      <c r="F893" s="133" t="s">
        <v>1506</v>
      </c>
      <c r="G893" s="86"/>
      <c r="H893" s="120"/>
      <c r="I893" s="12"/>
      <c r="J893" s="12"/>
      <c r="K893" s="12"/>
      <c r="L893" s="12"/>
      <c r="M893" s="12"/>
      <c r="N893" s="12"/>
      <c r="O893" s="12"/>
      <c r="P893" s="12"/>
      <c r="Q893" s="12"/>
      <c r="AF893" s="3" t="s">
        <v>74</v>
      </c>
      <c r="AG893" s="3" t="s">
        <v>41</v>
      </c>
    </row>
    <row r="894" spans="1:51" s="11" customFormat="1" ht="66.75" customHeight="1" x14ac:dyDescent="0.2">
      <c r="A894" s="12"/>
      <c r="B894" s="118"/>
      <c r="C894" s="79" t="s">
        <v>1511</v>
      </c>
      <c r="D894" s="79" t="s">
        <v>68</v>
      </c>
      <c r="E894" s="80" t="s">
        <v>1512</v>
      </c>
      <c r="F894" s="92" t="s">
        <v>1513</v>
      </c>
      <c r="G894" s="82" t="s">
        <v>923</v>
      </c>
      <c r="H894" s="131">
        <v>100</v>
      </c>
      <c r="I894" s="12"/>
      <c r="J894" s="12"/>
      <c r="K894" s="12"/>
      <c r="L894" s="12"/>
      <c r="M894" s="12"/>
      <c r="N894" s="12"/>
      <c r="O894" s="12"/>
      <c r="P894" s="12"/>
      <c r="Q894" s="12"/>
      <c r="AD894" s="88" t="s">
        <v>72</v>
      </c>
      <c r="AF894" s="88" t="s">
        <v>68</v>
      </c>
      <c r="AG894" s="88" t="s">
        <v>41</v>
      </c>
      <c r="AK894" s="3" t="s">
        <v>65</v>
      </c>
      <c r="AQ894" s="89" t="e">
        <f>IF(#REF!="základní",#REF!,0)</f>
        <v>#REF!</v>
      </c>
      <c r="AR894" s="89" t="e">
        <f>IF(#REF!="snížená",#REF!,0)</f>
        <v>#REF!</v>
      </c>
      <c r="AS894" s="89" t="e">
        <f>IF(#REF!="zákl. přenesená",#REF!,0)</f>
        <v>#REF!</v>
      </c>
      <c r="AT894" s="89" t="e">
        <f>IF(#REF!="sníž. přenesená",#REF!,0)</f>
        <v>#REF!</v>
      </c>
      <c r="AU894" s="89" t="e">
        <f>IF(#REF!="nulová",#REF!,0)</f>
        <v>#REF!</v>
      </c>
      <c r="AV894" s="3" t="s">
        <v>5</v>
      </c>
      <c r="AW894" s="89" t="e">
        <f>ROUND(#REF!*H894,2)</f>
        <v>#REF!</v>
      </c>
      <c r="AX894" s="3" t="s">
        <v>72</v>
      </c>
      <c r="AY894" s="88" t="s">
        <v>1514</v>
      </c>
    </row>
    <row r="895" spans="1:51" s="11" customFormat="1" ht="48" x14ac:dyDescent="0.2">
      <c r="A895" s="12"/>
      <c r="B895" s="118"/>
      <c r="C895" s="86"/>
      <c r="D895" s="132" t="s">
        <v>74</v>
      </c>
      <c r="E895" s="86"/>
      <c r="F895" s="133" t="s">
        <v>1515</v>
      </c>
      <c r="G895" s="86"/>
      <c r="H895" s="120"/>
      <c r="I895" s="12"/>
      <c r="J895" s="12"/>
      <c r="K895" s="12"/>
      <c r="L895" s="12"/>
      <c r="M895" s="12"/>
      <c r="N895" s="12"/>
      <c r="O895" s="12"/>
      <c r="P895" s="12"/>
      <c r="Q895" s="12"/>
      <c r="AF895" s="3" t="s">
        <v>74</v>
      </c>
      <c r="AG895" s="3" t="s">
        <v>41</v>
      </c>
    </row>
    <row r="896" spans="1:51" s="11" customFormat="1" ht="66.75" customHeight="1" x14ac:dyDescent="0.2">
      <c r="A896" s="12"/>
      <c r="B896" s="118"/>
      <c r="C896" s="79" t="s">
        <v>1516</v>
      </c>
      <c r="D896" s="79" t="s">
        <v>68</v>
      </c>
      <c r="E896" s="80" t="s">
        <v>1517</v>
      </c>
      <c r="F896" s="92" t="s">
        <v>1518</v>
      </c>
      <c r="G896" s="82" t="s">
        <v>923</v>
      </c>
      <c r="H896" s="131">
        <v>950</v>
      </c>
      <c r="I896" s="12"/>
      <c r="J896" s="12"/>
      <c r="K896" s="12"/>
      <c r="L896" s="12"/>
      <c r="M896" s="12"/>
      <c r="N896" s="12"/>
      <c r="O896" s="12"/>
      <c r="P896" s="12"/>
      <c r="Q896" s="12"/>
      <c r="AD896" s="88" t="s">
        <v>72</v>
      </c>
      <c r="AF896" s="88" t="s">
        <v>68</v>
      </c>
      <c r="AG896" s="88" t="s">
        <v>41</v>
      </c>
      <c r="AK896" s="3" t="s">
        <v>65</v>
      </c>
      <c r="AQ896" s="89" t="e">
        <f>IF(#REF!="základní",#REF!,0)</f>
        <v>#REF!</v>
      </c>
      <c r="AR896" s="89" t="e">
        <f>IF(#REF!="snížená",#REF!,0)</f>
        <v>#REF!</v>
      </c>
      <c r="AS896" s="89" t="e">
        <f>IF(#REF!="zákl. přenesená",#REF!,0)</f>
        <v>#REF!</v>
      </c>
      <c r="AT896" s="89" t="e">
        <f>IF(#REF!="sníž. přenesená",#REF!,0)</f>
        <v>#REF!</v>
      </c>
      <c r="AU896" s="89" t="e">
        <f>IF(#REF!="nulová",#REF!,0)</f>
        <v>#REF!</v>
      </c>
      <c r="AV896" s="3" t="s">
        <v>5</v>
      </c>
      <c r="AW896" s="89" t="e">
        <f>ROUND(#REF!*H896,2)</f>
        <v>#REF!</v>
      </c>
      <c r="AX896" s="3" t="s">
        <v>72</v>
      </c>
      <c r="AY896" s="88" t="s">
        <v>1519</v>
      </c>
    </row>
    <row r="897" spans="1:51" s="11" customFormat="1" ht="48" x14ac:dyDescent="0.2">
      <c r="A897" s="12"/>
      <c r="B897" s="118"/>
      <c r="C897" s="86"/>
      <c r="D897" s="132" t="s">
        <v>74</v>
      </c>
      <c r="E897" s="86"/>
      <c r="F897" s="133" t="s">
        <v>1515</v>
      </c>
      <c r="G897" s="86"/>
      <c r="H897" s="120"/>
      <c r="I897" s="12"/>
      <c r="J897" s="12"/>
      <c r="K897" s="12"/>
      <c r="L897" s="12"/>
      <c r="M897" s="12"/>
      <c r="N897" s="12"/>
      <c r="O897" s="12"/>
      <c r="P897" s="12"/>
      <c r="Q897" s="12"/>
      <c r="AF897" s="3" t="s">
        <v>74</v>
      </c>
      <c r="AG897" s="3" t="s">
        <v>41</v>
      </c>
    </row>
    <row r="898" spans="1:51" s="11" customFormat="1" ht="21.75" customHeight="1" x14ac:dyDescent="0.2">
      <c r="A898" s="12"/>
      <c r="B898" s="118"/>
      <c r="C898" s="96" t="s">
        <v>1520</v>
      </c>
      <c r="D898" s="96" t="s">
        <v>1521</v>
      </c>
      <c r="E898" s="97" t="s">
        <v>1522</v>
      </c>
      <c r="F898" s="98" t="s">
        <v>1523</v>
      </c>
      <c r="G898" s="99" t="s">
        <v>923</v>
      </c>
      <c r="H898" s="134">
        <v>25500</v>
      </c>
      <c r="I898" s="12"/>
      <c r="J898" s="12"/>
      <c r="K898" s="12"/>
      <c r="L898" s="12"/>
      <c r="M898" s="12"/>
      <c r="N898" s="12"/>
      <c r="O898" s="12"/>
      <c r="P898" s="12"/>
      <c r="Q898" s="12"/>
      <c r="AD898" s="88" t="s">
        <v>105</v>
      </c>
      <c r="AF898" s="88" t="s">
        <v>1521</v>
      </c>
      <c r="AG898" s="88" t="s">
        <v>41</v>
      </c>
      <c r="AK898" s="3" t="s">
        <v>65</v>
      </c>
      <c r="AQ898" s="89" t="e">
        <f>IF(#REF!="základní",#REF!,0)</f>
        <v>#REF!</v>
      </c>
      <c r="AR898" s="89" t="e">
        <f>IF(#REF!="snížená",#REF!,0)</f>
        <v>#REF!</v>
      </c>
      <c r="AS898" s="89" t="e">
        <f>IF(#REF!="zákl. přenesená",#REF!,0)</f>
        <v>#REF!</v>
      </c>
      <c r="AT898" s="89" t="e">
        <f>IF(#REF!="sníž. přenesená",#REF!,0)</f>
        <v>#REF!</v>
      </c>
      <c r="AU898" s="89" t="e">
        <f>IF(#REF!="nulová",#REF!,0)</f>
        <v>#REF!</v>
      </c>
      <c r="AV898" s="3" t="s">
        <v>5</v>
      </c>
      <c r="AW898" s="89" t="e">
        <f>ROUND(#REF!*H898,2)</f>
        <v>#REF!</v>
      </c>
      <c r="AX898" s="3" t="s">
        <v>72</v>
      </c>
      <c r="AY898" s="88" t="s">
        <v>1524</v>
      </c>
    </row>
    <row r="899" spans="1:51" s="11" customFormat="1" ht="24.15" customHeight="1" x14ac:dyDescent="0.2">
      <c r="A899" s="12"/>
      <c r="B899" s="118"/>
      <c r="C899" s="96" t="s">
        <v>1525</v>
      </c>
      <c r="D899" s="96" t="s">
        <v>1521</v>
      </c>
      <c r="E899" s="97" t="s">
        <v>1526</v>
      </c>
      <c r="F899" s="98" t="s">
        <v>1527</v>
      </c>
      <c r="G899" s="99" t="s">
        <v>923</v>
      </c>
      <c r="H899" s="134">
        <v>3000</v>
      </c>
      <c r="I899" s="12"/>
      <c r="J899" s="12"/>
      <c r="K899" s="12"/>
      <c r="L899" s="12"/>
      <c r="M899" s="12"/>
      <c r="N899" s="12"/>
      <c r="O899" s="12"/>
      <c r="P899" s="12"/>
      <c r="Q899" s="12"/>
      <c r="AD899" s="88" t="s">
        <v>105</v>
      </c>
      <c r="AF899" s="88" t="s">
        <v>1521</v>
      </c>
      <c r="AG899" s="88" t="s">
        <v>41</v>
      </c>
      <c r="AK899" s="3" t="s">
        <v>65</v>
      </c>
      <c r="AQ899" s="89" t="e">
        <f>IF(#REF!="základní",#REF!,0)</f>
        <v>#REF!</v>
      </c>
      <c r="AR899" s="89" t="e">
        <f>IF(#REF!="snížená",#REF!,0)</f>
        <v>#REF!</v>
      </c>
      <c r="AS899" s="89" t="e">
        <f>IF(#REF!="zákl. přenesená",#REF!,0)</f>
        <v>#REF!</v>
      </c>
      <c r="AT899" s="89" t="e">
        <f>IF(#REF!="sníž. přenesená",#REF!,0)</f>
        <v>#REF!</v>
      </c>
      <c r="AU899" s="89" t="e">
        <f>IF(#REF!="nulová",#REF!,0)</f>
        <v>#REF!</v>
      </c>
      <c r="AV899" s="3" t="s">
        <v>5</v>
      </c>
      <c r="AW899" s="89" t="e">
        <f>ROUND(#REF!*H899,2)</f>
        <v>#REF!</v>
      </c>
      <c r="AX899" s="3" t="s">
        <v>72</v>
      </c>
      <c r="AY899" s="88" t="s">
        <v>1528</v>
      </c>
    </row>
    <row r="900" spans="1:51" s="11" customFormat="1" ht="16.5" customHeight="1" x14ac:dyDescent="0.2">
      <c r="A900" s="12"/>
      <c r="B900" s="118"/>
      <c r="C900" s="96" t="s">
        <v>1529</v>
      </c>
      <c r="D900" s="96" t="s">
        <v>1521</v>
      </c>
      <c r="E900" s="97" t="s">
        <v>1530</v>
      </c>
      <c r="F900" s="98" t="s">
        <v>1531</v>
      </c>
      <c r="G900" s="99" t="s">
        <v>923</v>
      </c>
      <c r="H900" s="134">
        <v>450</v>
      </c>
      <c r="I900" s="12"/>
      <c r="J900" s="12"/>
      <c r="K900" s="12"/>
      <c r="L900" s="12"/>
      <c r="M900" s="12"/>
      <c r="N900" s="12"/>
      <c r="O900" s="12"/>
      <c r="P900" s="12"/>
      <c r="Q900" s="12"/>
      <c r="AD900" s="88" t="s">
        <v>105</v>
      </c>
      <c r="AF900" s="88" t="s">
        <v>1521</v>
      </c>
      <c r="AG900" s="88" t="s">
        <v>41</v>
      </c>
      <c r="AK900" s="3" t="s">
        <v>65</v>
      </c>
      <c r="AQ900" s="89" t="e">
        <f>IF(#REF!="základní",#REF!,0)</f>
        <v>#REF!</v>
      </c>
      <c r="AR900" s="89" t="e">
        <f>IF(#REF!="snížená",#REF!,0)</f>
        <v>#REF!</v>
      </c>
      <c r="AS900" s="89" t="e">
        <f>IF(#REF!="zákl. přenesená",#REF!,0)</f>
        <v>#REF!</v>
      </c>
      <c r="AT900" s="89" t="e">
        <f>IF(#REF!="sníž. přenesená",#REF!,0)</f>
        <v>#REF!</v>
      </c>
      <c r="AU900" s="89" t="e">
        <f>IF(#REF!="nulová",#REF!,0)</f>
        <v>#REF!</v>
      </c>
      <c r="AV900" s="3" t="s">
        <v>5</v>
      </c>
      <c r="AW900" s="89" t="e">
        <f>ROUND(#REF!*H900,2)</f>
        <v>#REF!</v>
      </c>
      <c r="AX900" s="3" t="s">
        <v>72</v>
      </c>
      <c r="AY900" s="88" t="s">
        <v>1532</v>
      </c>
    </row>
    <row r="901" spans="1:51" s="11" customFormat="1" ht="16.5" customHeight="1" x14ac:dyDescent="0.2">
      <c r="A901" s="12"/>
      <c r="B901" s="118"/>
      <c r="C901" s="96" t="s">
        <v>1533</v>
      </c>
      <c r="D901" s="96" t="s">
        <v>1521</v>
      </c>
      <c r="E901" s="97" t="s">
        <v>1534</v>
      </c>
      <c r="F901" s="98" t="s">
        <v>1535</v>
      </c>
      <c r="G901" s="99" t="s">
        <v>923</v>
      </c>
      <c r="H901" s="134">
        <v>450</v>
      </c>
      <c r="I901" s="12"/>
      <c r="J901" s="12"/>
      <c r="K901" s="12"/>
      <c r="L901" s="12"/>
      <c r="M901" s="12"/>
      <c r="N901" s="12"/>
      <c r="O901" s="12"/>
      <c r="P901" s="12"/>
      <c r="Q901" s="12"/>
      <c r="AD901" s="88" t="s">
        <v>105</v>
      </c>
      <c r="AF901" s="88" t="s">
        <v>1521</v>
      </c>
      <c r="AG901" s="88" t="s">
        <v>41</v>
      </c>
      <c r="AK901" s="3" t="s">
        <v>65</v>
      </c>
      <c r="AQ901" s="89" t="e">
        <f>IF(#REF!="základní",#REF!,0)</f>
        <v>#REF!</v>
      </c>
      <c r="AR901" s="89" t="e">
        <f>IF(#REF!="snížená",#REF!,0)</f>
        <v>#REF!</v>
      </c>
      <c r="AS901" s="89" t="e">
        <f>IF(#REF!="zákl. přenesená",#REF!,0)</f>
        <v>#REF!</v>
      </c>
      <c r="AT901" s="89" t="e">
        <f>IF(#REF!="sníž. přenesená",#REF!,0)</f>
        <v>#REF!</v>
      </c>
      <c r="AU901" s="89" t="e">
        <f>IF(#REF!="nulová",#REF!,0)</f>
        <v>#REF!</v>
      </c>
      <c r="AV901" s="3" t="s">
        <v>5</v>
      </c>
      <c r="AW901" s="89" t="e">
        <f>ROUND(#REF!*H901,2)</f>
        <v>#REF!</v>
      </c>
      <c r="AX901" s="3" t="s">
        <v>72</v>
      </c>
      <c r="AY901" s="88" t="s">
        <v>1536</v>
      </c>
    </row>
    <row r="902" spans="1:51" s="11" customFormat="1" ht="16.5" customHeight="1" x14ac:dyDescent="0.2">
      <c r="A902" s="12"/>
      <c r="B902" s="118"/>
      <c r="C902" s="96" t="s">
        <v>1537</v>
      </c>
      <c r="D902" s="96" t="s">
        <v>1521</v>
      </c>
      <c r="E902" s="97" t="s">
        <v>1538</v>
      </c>
      <c r="F902" s="98" t="s">
        <v>1539</v>
      </c>
      <c r="G902" s="99" t="s">
        <v>923</v>
      </c>
      <c r="H902" s="134">
        <v>450</v>
      </c>
      <c r="I902" s="12"/>
      <c r="J902" s="12"/>
      <c r="K902" s="12"/>
      <c r="L902" s="12"/>
      <c r="M902" s="12"/>
      <c r="N902" s="12"/>
      <c r="O902" s="12"/>
      <c r="P902" s="12"/>
      <c r="Q902" s="12"/>
      <c r="AD902" s="88" t="s">
        <v>105</v>
      </c>
      <c r="AF902" s="88" t="s">
        <v>1521</v>
      </c>
      <c r="AG902" s="88" t="s">
        <v>41</v>
      </c>
      <c r="AK902" s="3" t="s">
        <v>65</v>
      </c>
      <c r="AQ902" s="89" t="e">
        <f>IF(#REF!="základní",#REF!,0)</f>
        <v>#REF!</v>
      </c>
      <c r="AR902" s="89" t="e">
        <f>IF(#REF!="snížená",#REF!,0)</f>
        <v>#REF!</v>
      </c>
      <c r="AS902" s="89" t="e">
        <f>IF(#REF!="zákl. přenesená",#REF!,0)</f>
        <v>#REF!</v>
      </c>
      <c r="AT902" s="89" t="e">
        <f>IF(#REF!="sníž. přenesená",#REF!,0)</f>
        <v>#REF!</v>
      </c>
      <c r="AU902" s="89" t="e">
        <f>IF(#REF!="nulová",#REF!,0)</f>
        <v>#REF!</v>
      </c>
      <c r="AV902" s="3" t="s">
        <v>5</v>
      </c>
      <c r="AW902" s="89" t="e">
        <f>ROUND(#REF!*H902,2)</f>
        <v>#REF!</v>
      </c>
      <c r="AX902" s="3" t="s">
        <v>72</v>
      </c>
      <c r="AY902" s="88" t="s">
        <v>1540</v>
      </c>
    </row>
    <row r="903" spans="1:51" s="11" customFormat="1" ht="24.15" customHeight="1" x14ac:dyDescent="0.2">
      <c r="A903" s="12"/>
      <c r="B903" s="118"/>
      <c r="C903" s="96" t="s">
        <v>1541</v>
      </c>
      <c r="D903" s="96" t="s">
        <v>1521</v>
      </c>
      <c r="E903" s="97" t="s">
        <v>1542</v>
      </c>
      <c r="F903" s="98" t="s">
        <v>1543</v>
      </c>
      <c r="G903" s="99" t="s">
        <v>122</v>
      </c>
      <c r="H903" s="134">
        <v>450</v>
      </c>
      <c r="I903" s="12"/>
      <c r="J903" s="12"/>
      <c r="K903" s="12"/>
      <c r="L903" s="12"/>
      <c r="M903" s="12"/>
      <c r="N903" s="12"/>
      <c r="O903" s="12"/>
      <c r="P903" s="12"/>
      <c r="Q903" s="12"/>
      <c r="AD903" s="88" t="s">
        <v>105</v>
      </c>
      <c r="AF903" s="88" t="s">
        <v>1521</v>
      </c>
      <c r="AG903" s="88" t="s">
        <v>41</v>
      </c>
      <c r="AK903" s="3" t="s">
        <v>65</v>
      </c>
      <c r="AQ903" s="89" t="e">
        <f>IF(#REF!="základní",#REF!,0)</f>
        <v>#REF!</v>
      </c>
      <c r="AR903" s="89" t="e">
        <f>IF(#REF!="snížená",#REF!,0)</f>
        <v>#REF!</v>
      </c>
      <c r="AS903" s="89" t="e">
        <f>IF(#REF!="zákl. přenesená",#REF!,0)</f>
        <v>#REF!</v>
      </c>
      <c r="AT903" s="89" t="e">
        <f>IF(#REF!="sníž. přenesená",#REF!,0)</f>
        <v>#REF!</v>
      </c>
      <c r="AU903" s="89" t="e">
        <f>IF(#REF!="nulová",#REF!,0)</f>
        <v>#REF!</v>
      </c>
      <c r="AV903" s="3" t="s">
        <v>5</v>
      </c>
      <c r="AW903" s="89" t="e">
        <f>ROUND(#REF!*H903,2)</f>
        <v>#REF!</v>
      </c>
      <c r="AX903" s="3" t="s">
        <v>72</v>
      </c>
      <c r="AY903" s="88" t="s">
        <v>1544</v>
      </c>
    </row>
    <row r="904" spans="1:51" s="11" customFormat="1" ht="24.15" customHeight="1" x14ac:dyDescent="0.2">
      <c r="A904" s="12"/>
      <c r="B904" s="118"/>
      <c r="C904" s="96" t="s">
        <v>1545</v>
      </c>
      <c r="D904" s="96" t="s">
        <v>1521</v>
      </c>
      <c r="E904" s="97" t="s">
        <v>1546</v>
      </c>
      <c r="F904" s="98" t="s">
        <v>1547</v>
      </c>
      <c r="G904" s="99" t="s">
        <v>122</v>
      </c>
      <c r="H904" s="134">
        <v>200</v>
      </c>
      <c r="I904" s="12"/>
      <c r="J904" s="12"/>
      <c r="K904" s="12"/>
      <c r="L904" s="12"/>
      <c r="M904" s="12"/>
      <c r="N904" s="12"/>
      <c r="O904" s="12"/>
      <c r="P904" s="12"/>
      <c r="Q904" s="12"/>
      <c r="AD904" s="88" t="s">
        <v>105</v>
      </c>
      <c r="AF904" s="88" t="s">
        <v>1521</v>
      </c>
      <c r="AG904" s="88" t="s">
        <v>41</v>
      </c>
      <c r="AK904" s="3" t="s">
        <v>65</v>
      </c>
      <c r="AQ904" s="89" t="e">
        <f>IF(#REF!="základní",#REF!,0)</f>
        <v>#REF!</v>
      </c>
      <c r="AR904" s="89" t="e">
        <f>IF(#REF!="snížená",#REF!,0)</f>
        <v>#REF!</v>
      </c>
      <c r="AS904" s="89" t="e">
        <f>IF(#REF!="zákl. přenesená",#REF!,0)</f>
        <v>#REF!</v>
      </c>
      <c r="AT904" s="89" t="e">
        <f>IF(#REF!="sníž. přenesená",#REF!,0)</f>
        <v>#REF!</v>
      </c>
      <c r="AU904" s="89" t="e">
        <f>IF(#REF!="nulová",#REF!,0)</f>
        <v>#REF!</v>
      </c>
      <c r="AV904" s="3" t="s">
        <v>5</v>
      </c>
      <c r="AW904" s="89" t="e">
        <f>ROUND(#REF!*H904,2)</f>
        <v>#REF!</v>
      </c>
      <c r="AX904" s="3" t="s">
        <v>72</v>
      </c>
      <c r="AY904" s="88" t="s">
        <v>1548</v>
      </c>
    </row>
    <row r="905" spans="1:51" s="11" customFormat="1" ht="24.15" customHeight="1" x14ac:dyDescent="0.2">
      <c r="A905" s="12"/>
      <c r="B905" s="118"/>
      <c r="C905" s="96" t="s">
        <v>1549</v>
      </c>
      <c r="D905" s="96" t="s">
        <v>1521</v>
      </c>
      <c r="E905" s="97" t="s">
        <v>1550</v>
      </c>
      <c r="F905" s="98" t="s">
        <v>1551</v>
      </c>
      <c r="G905" s="99" t="s">
        <v>122</v>
      </c>
      <c r="H905" s="134">
        <v>150</v>
      </c>
      <c r="I905" s="12"/>
      <c r="J905" s="12"/>
      <c r="K905" s="12"/>
      <c r="L905" s="12"/>
      <c r="M905" s="12"/>
      <c r="N905" s="12"/>
      <c r="O905" s="12"/>
      <c r="P905" s="12"/>
      <c r="Q905" s="12"/>
      <c r="AD905" s="88" t="s">
        <v>105</v>
      </c>
      <c r="AF905" s="88" t="s">
        <v>1521</v>
      </c>
      <c r="AG905" s="88" t="s">
        <v>41</v>
      </c>
      <c r="AK905" s="3" t="s">
        <v>65</v>
      </c>
      <c r="AQ905" s="89" t="e">
        <f>IF(#REF!="základní",#REF!,0)</f>
        <v>#REF!</v>
      </c>
      <c r="AR905" s="89" t="e">
        <f>IF(#REF!="snížená",#REF!,0)</f>
        <v>#REF!</v>
      </c>
      <c r="AS905" s="89" t="e">
        <f>IF(#REF!="zákl. přenesená",#REF!,0)</f>
        <v>#REF!</v>
      </c>
      <c r="AT905" s="89" t="e">
        <f>IF(#REF!="sníž. přenesená",#REF!,0)</f>
        <v>#REF!</v>
      </c>
      <c r="AU905" s="89" t="e">
        <f>IF(#REF!="nulová",#REF!,0)</f>
        <v>#REF!</v>
      </c>
      <c r="AV905" s="3" t="s">
        <v>5</v>
      </c>
      <c r="AW905" s="89" t="e">
        <f>ROUND(#REF!*H905,2)</f>
        <v>#REF!</v>
      </c>
      <c r="AX905" s="3" t="s">
        <v>72</v>
      </c>
      <c r="AY905" s="88" t="s">
        <v>1552</v>
      </c>
    </row>
    <row r="906" spans="1:51" s="11" customFormat="1" ht="24.15" customHeight="1" x14ac:dyDescent="0.2">
      <c r="A906" s="12"/>
      <c r="B906" s="118"/>
      <c r="C906" s="96" t="s">
        <v>1553</v>
      </c>
      <c r="D906" s="96" t="s">
        <v>1521</v>
      </c>
      <c r="E906" s="97" t="s">
        <v>1554</v>
      </c>
      <c r="F906" s="98" t="s">
        <v>1555</v>
      </c>
      <c r="G906" s="99" t="s">
        <v>122</v>
      </c>
      <c r="H906" s="134">
        <v>500</v>
      </c>
      <c r="I906" s="12"/>
      <c r="J906" s="12"/>
      <c r="K906" s="12"/>
      <c r="L906" s="12"/>
      <c r="M906" s="12"/>
      <c r="N906" s="12"/>
      <c r="O906" s="12"/>
      <c r="P906" s="12"/>
      <c r="Q906" s="12"/>
      <c r="AD906" s="88" t="s">
        <v>105</v>
      </c>
      <c r="AF906" s="88" t="s">
        <v>1521</v>
      </c>
      <c r="AG906" s="88" t="s">
        <v>41</v>
      </c>
      <c r="AK906" s="3" t="s">
        <v>65</v>
      </c>
      <c r="AQ906" s="89" t="e">
        <f>IF(#REF!="základní",#REF!,0)</f>
        <v>#REF!</v>
      </c>
      <c r="AR906" s="89" t="e">
        <f>IF(#REF!="snížená",#REF!,0)</f>
        <v>#REF!</v>
      </c>
      <c r="AS906" s="89" t="e">
        <f>IF(#REF!="zákl. přenesená",#REF!,0)</f>
        <v>#REF!</v>
      </c>
      <c r="AT906" s="89" t="e">
        <f>IF(#REF!="sníž. přenesená",#REF!,0)</f>
        <v>#REF!</v>
      </c>
      <c r="AU906" s="89" t="e">
        <f>IF(#REF!="nulová",#REF!,0)</f>
        <v>#REF!</v>
      </c>
      <c r="AV906" s="3" t="s">
        <v>5</v>
      </c>
      <c r="AW906" s="89" t="e">
        <f>ROUND(#REF!*H906,2)</f>
        <v>#REF!</v>
      </c>
      <c r="AX906" s="3" t="s">
        <v>72</v>
      </c>
      <c r="AY906" s="88" t="s">
        <v>1556</v>
      </c>
    </row>
    <row r="907" spans="1:51" s="11" customFormat="1" ht="24.15" customHeight="1" x14ac:dyDescent="0.2">
      <c r="A907" s="12"/>
      <c r="B907" s="118"/>
      <c r="C907" s="96" t="s">
        <v>1557</v>
      </c>
      <c r="D907" s="96" t="s">
        <v>1521</v>
      </c>
      <c r="E907" s="97" t="s">
        <v>1558</v>
      </c>
      <c r="F907" s="98" t="s">
        <v>1559</v>
      </c>
      <c r="G907" s="99" t="s">
        <v>122</v>
      </c>
      <c r="H907" s="134">
        <v>4000</v>
      </c>
      <c r="I907" s="12"/>
      <c r="J907" s="12"/>
      <c r="K907" s="12"/>
      <c r="L907" s="12"/>
      <c r="M907" s="12"/>
      <c r="N907" s="12"/>
      <c r="O907" s="12"/>
      <c r="P907" s="12"/>
      <c r="Q907" s="12"/>
      <c r="AD907" s="88" t="s">
        <v>105</v>
      </c>
      <c r="AF907" s="88" t="s">
        <v>1521</v>
      </c>
      <c r="AG907" s="88" t="s">
        <v>41</v>
      </c>
      <c r="AK907" s="3" t="s">
        <v>65</v>
      </c>
      <c r="AQ907" s="89" t="e">
        <f>IF(#REF!="základní",#REF!,0)</f>
        <v>#REF!</v>
      </c>
      <c r="AR907" s="89" t="e">
        <f>IF(#REF!="snížená",#REF!,0)</f>
        <v>#REF!</v>
      </c>
      <c r="AS907" s="89" t="e">
        <f>IF(#REF!="zákl. přenesená",#REF!,0)</f>
        <v>#REF!</v>
      </c>
      <c r="AT907" s="89" t="e">
        <f>IF(#REF!="sníž. přenesená",#REF!,0)</f>
        <v>#REF!</v>
      </c>
      <c r="AU907" s="89" t="e">
        <f>IF(#REF!="nulová",#REF!,0)</f>
        <v>#REF!</v>
      </c>
      <c r="AV907" s="3" t="s">
        <v>5</v>
      </c>
      <c r="AW907" s="89" t="e">
        <f>ROUND(#REF!*H907,2)</f>
        <v>#REF!</v>
      </c>
      <c r="AX907" s="3" t="s">
        <v>72</v>
      </c>
      <c r="AY907" s="88" t="s">
        <v>1560</v>
      </c>
    </row>
    <row r="908" spans="1:51" s="11" customFormat="1" ht="24.15" customHeight="1" x14ac:dyDescent="0.2">
      <c r="A908" s="12"/>
      <c r="B908" s="118"/>
      <c r="C908" s="96" t="s">
        <v>1561</v>
      </c>
      <c r="D908" s="96" t="s">
        <v>1521</v>
      </c>
      <c r="E908" s="97" t="s">
        <v>1562</v>
      </c>
      <c r="F908" s="98" t="s">
        <v>1563</v>
      </c>
      <c r="G908" s="99" t="s">
        <v>122</v>
      </c>
      <c r="H908" s="134">
        <v>500</v>
      </c>
      <c r="I908" s="12"/>
      <c r="J908" s="12"/>
      <c r="K908" s="12"/>
      <c r="L908" s="12"/>
      <c r="M908" s="12"/>
      <c r="N908" s="12"/>
      <c r="O908" s="12"/>
      <c r="P908" s="12"/>
      <c r="Q908" s="12"/>
      <c r="AD908" s="88" t="s">
        <v>105</v>
      </c>
      <c r="AF908" s="88" t="s">
        <v>1521</v>
      </c>
      <c r="AG908" s="88" t="s">
        <v>41</v>
      </c>
      <c r="AK908" s="3" t="s">
        <v>65</v>
      </c>
      <c r="AQ908" s="89" t="e">
        <f>IF(#REF!="základní",#REF!,0)</f>
        <v>#REF!</v>
      </c>
      <c r="AR908" s="89" t="e">
        <f>IF(#REF!="snížená",#REF!,0)</f>
        <v>#REF!</v>
      </c>
      <c r="AS908" s="89" t="e">
        <f>IF(#REF!="zákl. přenesená",#REF!,0)</f>
        <v>#REF!</v>
      </c>
      <c r="AT908" s="89" t="e">
        <f>IF(#REF!="sníž. přenesená",#REF!,0)</f>
        <v>#REF!</v>
      </c>
      <c r="AU908" s="89" t="e">
        <f>IF(#REF!="nulová",#REF!,0)</f>
        <v>#REF!</v>
      </c>
      <c r="AV908" s="3" t="s">
        <v>5</v>
      </c>
      <c r="AW908" s="89" t="e">
        <f>ROUND(#REF!*H908,2)</f>
        <v>#REF!</v>
      </c>
      <c r="AX908" s="3" t="s">
        <v>72</v>
      </c>
      <c r="AY908" s="88" t="s">
        <v>1564</v>
      </c>
    </row>
    <row r="909" spans="1:51" s="11" customFormat="1" ht="33" customHeight="1" x14ac:dyDescent="0.2">
      <c r="A909" s="12"/>
      <c r="B909" s="118"/>
      <c r="C909" s="96" t="s">
        <v>1565</v>
      </c>
      <c r="D909" s="96" t="s">
        <v>1521</v>
      </c>
      <c r="E909" s="97" t="s">
        <v>1566</v>
      </c>
      <c r="F909" s="98" t="s">
        <v>1567</v>
      </c>
      <c r="G909" s="99" t="s">
        <v>122</v>
      </c>
      <c r="H909" s="134">
        <v>150</v>
      </c>
      <c r="I909" s="12"/>
      <c r="J909" s="12"/>
      <c r="K909" s="12"/>
      <c r="L909" s="12"/>
      <c r="M909" s="12"/>
      <c r="N909" s="12"/>
      <c r="O909" s="12"/>
      <c r="P909" s="12"/>
      <c r="Q909" s="12"/>
      <c r="AD909" s="88" t="s">
        <v>105</v>
      </c>
      <c r="AF909" s="88" t="s">
        <v>1521</v>
      </c>
      <c r="AG909" s="88" t="s">
        <v>41</v>
      </c>
      <c r="AK909" s="3" t="s">
        <v>65</v>
      </c>
      <c r="AQ909" s="89" t="e">
        <f>IF(#REF!="základní",#REF!,0)</f>
        <v>#REF!</v>
      </c>
      <c r="AR909" s="89" t="e">
        <f>IF(#REF!="snížená",#REF!,0)</f>
        <v>#REF!</v>
      </c>
      <c r="AS909" s="89" t="e">
        <f>IF(#REF!="zákl. přenesená",#REF!,0)</f>
        <v>#REF!</v>
      </c>
      <c r="AT909" s="89" t="e">
        <f>IF(#REF!="sníž. přenesená",#REF!,0)</f>
        <v>#REF!</v>
      </c>
      <c r="AU909" s="89" t="e">
        <f>IF(#REF!="nulová",#REF!,0)</f>
        <v>#REF!</v>
      </c>
      <c r="AV909" s="3" t="s">
        <v>5</v>
      </c>
      <c r="AW909" s="89" t="e">
        <f>ROUND(#REF!*H909,2)</f>
        <v>#REF!</v>
      </c>
      <c r="AX909" s="3" t="s">
        <v>72</v>
      </c>
      <c r="AY909" s="88" t="s">
        <v>1568</v>
      </c>
    </row>
    <row r="910" spans="1:51" s="11" customFormat="1" ht="21.75" customHeight="1" x14ac:dyDescent="0.2">
      <c r="A910" s="12"/>
      <c r="B910" s="118"/>
      <c r="C910" s="96" t="s">
        <v>1569</v>
      </c>
      <c r="D910" s="96" t="s">
        <v>1521</v>
      </c>
      <c r="E910" s="97" t="s">
        <v>1570</v>
      </c>
      <c r="F910" s="98" t="s">
        <v>1571</v>
      </c>
      <c r="G910" s="99" t="s">
        <v>122</v>
      </c>
      <c r="H910" s="134">
        <v>500</v>
      </c>
      <c r="I910" s="12"/>
      <c r="J910" s="12"/>
      <c r="K910" s="12"/>
      <c r="L910" s="12"/>
      <c r="M910" s="12"/>
      <c r="N910" s="12"/>
      <c r="O910" s="12"/>
      <c r="P910" s="12"/>
      <c r="Q910" s="12"/>
      <c r="AD910" s="88" t="s">
        <v>105</v>
      </c>
      <c r="AF910" s="88" t="s">
        <v>1521</v>
      </c>
      <c r="AG910" s="88" t="s">
        <v>41</v>
      </c>
      <c r="AK910" s="3" t="s">
        <v>65</v>
      </c>
      <c r="AQ910" s="89" t="e">
        <f>IF(#REF!="základní",#REF!,0)</f>
        <v>#REF!</v>
      </c>
      <c r="AR910" s="89" t="e">
        <f>IF(#REF!="snížená",#REF!,0)</f>
        <v>#REF!</v>
      </c>
      <c r="AS910" s="89" t="e">
        <f>IF(#REF!="zákl. přenesená",#REF!,0)</f>
        <v>#REF!</v>
      </c>
      <c r="AT910" s="89" t="e">
        <f>IF(#REF!="sníž. přenesená",#REF!,0)</f>
        <v>#REF!</v>
      </c>
      <c r="AU910" s="89" t="e">
        <f>IF(#REF!="nulová",#REF!,0)</f>
        <v>#REF!</v>
      </c>
      <c r="AV910" s="3" t="s">
        <v>5</v>
      </c>
      <c r="AW910" s="89" t="e">
        <f>ROUND(#REF!*H910,2)</f>
        <v>#REF!</v>
      </c>
      <c r="AX910" s="3" t="s">
        <v>72</v>
      </c>
      <c r="AY910" s="88" t="s">
        <v>1572</v>
      </c>
    </row>
    <row r="911" spans="1:51" s="11" customFormat="1" ht="24.15" customHeight="1" x14ac:dyDescent="0.2">
      <c r="A911" s="12"/>
      <c r="B911" s="118"/>
      <c r="C911" s="96" t="s">
        <v>1573</v>
      </c>
      <c r="D911" s="96" t="s">
        <v>1521</v>
      </c>
      <c r="E911" s="97" t="s">
        <v>1574</v>
      </c>
      <c r="F911" s="98" t="s">
        <v>1575</v>
      </c>
      <c r="G911" s="99" t="s">
        <v>122</v>
      </c>
      <c r="H911" s="134">
        <v>100</v>
      </c>
      <c r="I911" s="12"/>
      <c r="J911" s="12"/>
      <c r="K911" s="12"/>
      <c r="L911" s="12"/>
      <c r="M911" s="12"/>
      <c r="N911" s="12"/>
      <c r="O911" s="12"/>
      <c r="P911" s="12"/>
      <c r="Q911" s="12"/>
      <c r="AD911" s="88" t="s">
        <v>105</v>
      </c>
      <c r="AF911" s="88" t="s">
        <v>1521</v>
      </c>
      <c r="AG911" s="88" t="s">
        <v>41</v>
      </c>
      <c r="AK911" s="3" t="s">
        <v>65</v>
      </c>
      <c r="AQ911" s="89" t="e">
        <f>IF(#REF!="základní",#REF!,0)</f>
        <v>#REF!</v>
      </c>
      <c r="AR911" s="89" t="e">
        <f>IF(#REF!="snížená",#REF!,0)</f>
        <v>#REF!</v>
      </c>
      <c r="AS911" s="89" t="e">
        <f>IF(#REF!="zákl. přenesená",#REF!,0)</f>
        <v>#REF!</v>
      </c>
      <c r="AT911" s="89" t="e">
        <f>IF(#REF!="sníž. přenesená",#REF!,0)</f>
        <v>#REF!</v>
      </c>
      <c r="AU911" s="89" t="e">
        <f>IF(#REF!="nulová",#REF!,0)</f>
        <v>#REF!</v>
      </c>
      <c r="AV911" s="3" t="s">
        <v>5</v>
      </c>
      <c r="AW911" s="89" t="e">
        <f>ROUND(#REF!*H911,2)</f>
        <v>#REF!</v>
      </c>
      <c r="AX911" s="3" t="s">
        <v>72</v>
      </c>
      <c r="AY911" s="88" t="s">
        <v>1576</v>
      </c>
    </row>
    <row r="912" spans="1:51" s="11" customFormat="1" ht="21.75" customHeight="1" x14ac:dyDescent="0.2">
      <c r="A912" s="12"/>
      <c r="B912" s="118"/>
      <c r="C912" s="96" t="s">
        <v>1577</v>
      </c>
      <c r="D912" s="96" t="s">
        <v>1521</v>
      </c>
      <c r="E912" s="97" t="s">
        <v>1578</v>
      </c>
      <c r="F912" s="98" t="s">
        <v>1579</v>
      </c>
      <c r="G912" s="99" t="s">
        <v>122</v>
      </c>
      <c r="H912" s="134">
        <v>100</v>
      </c>
      <c r="I912" s="12"/>
      <c r="J912" s="12"/>
      <c r="K912" s="12"/>
      <c r="L912" s="12"/>
      <c r="M912" s="12"/>
      <c r="N912" s="12"/>
      <c r="O912" s="12"/>
      <c r="P912" s="12"/>
      <c r="Q912" s="12"/>
      <c r="AD912" s="88" t="s">
        <v>105</v>
      </c>
      <c r="AF912" s="88" t="s">
        <v>1521</v>
      </c>
      <c r="AG912" s="88" t="s">
        <v>41</v>
      </c>
      <c r="AK912" s="3" t="s">
        <v>65</v>
      </c>
      <c r="AQ912" s="89" t="e">
        <f>IF(#REF!="základní",#REF!,0)</f>
        <v>#REF!</v>
      </c>
      <c r="AR912" s="89" t="e">
        <f>IF(#REF!="snížená",#REF!,0)</f>
        <v>#REF!</v>
      </c>
      <c r="AS912" s="89" t="e">
        <f>IF(#REF!="zákl. přenesená",#REF!,0)</f>
        <v>#REF!</v>
      </c>
      <c r="AT912" s="89" t="e">
        <f>IF(#REF!="sníž. přenesená",#REF!,0)</f>
        <v>#REF!</v>
      </c>
      <c r="AU912" s="89" t="e">
        <f>IF(#REF!="nulová",#REF!,0)</f>
        <v>#REF!</v>
      </c>
      <c r="AV912" s="3" t="s">
        <v>5</v>
      </c>
      <c r="AW912" s="89" t="e">
        <f>ROUND(#REF!*H912,2)</f>
        <v>#REF!</v>
      </c>
      <c r="AX912" s="3" t="s">
        <v>72</v>
      </c>
      <c r="AY912" s="88" t="s">
        <v>1580</v>
      </c>
    </row>
    <row r="913" spans="1:51" s="11" customFormat="1" ht="16.5" customHeight="1" x14ac:dyDescent="0.2">
      <c r="A913" s="12"/>
      <c r="B913" s="118"/>
      <c r="C913" s="96" t="s">
        <v>1581</v>
      </c>
      <c r="D913" s="96" t="s">
        <v>1521</v>
      </c>
      <c r="E913" s="97" t="s">
        <v>1582</v>
      </c>
      <c r="F913" s="98" t="s">
        <v>1583</v>
      </c>
      <c r="G913" s="99" t="s">
        <v>122</v>
      </c>
      <c r="H913" s="134">
        <v>100</v>
      </c>
      <c r="I913" s="12"/>
      <c r="J913" s="12"/>
      <c r="K913" s="12"/>
      <c r="L913" s="12"/>
      <c r="M913" s="12"/>
      <c r="N913" s="12"/>
      <c r="O913" s="12"/>
      <c r="P913" s="12"/>
      <c r="Q913" s="12"/>
      <c r="AD913" s="88" t="s">
        <v>105</v>
      </c>
      <c r="AF913" s="88" t="s">
        <v>1521</v>
      </c>
      <c r="AG913" s="88" t="s">
        <v>41</v>
      </c>
      <c r="AK913" s="3" t="s">
        <v>65</v>
      </c>
      <c r="AQ913" s="89" t="e">
        <f>IF(#REF!="základní",#REF!,0)</f>
        <v>#REF!</v>
      </c>
      <c r="AR913" s="89" t="e">
        <f>IF(#REF!="snížená",#REF!,0)</f>
        <v>#REF!</v>
      </c>
      <c r="AS913" s="89" t="e">
        <f>IF(#REF!="zákl. přenesená",#REF!,0)</f>
        <v>#REF!</v>
      </c>
      <c r="AT913" s="89" t="e">
        <f>IF(#REF!="sníž. přenesená",#REF!,0)</f>
        <v>#REF!</v>
      </c>
      <c r="AU913" s="89" t="e">
        <f>IF(#REF!="nulová",#REF!,0)</f>
        <v>#REF!</v>
      </c>
      <c r="AV913" s="3" t="s">
        <v>5</v>
      </c>
      <c r="AW913" s="89" t="e">
        <f>ROUND(#REF!*H913,2)</f>
        <v>#REF!</v>
      </c>
      <c r="AX913" s="3" t="s">
        <v>72</v>
      </c>
      <c r="AY913" s="88" t="s">
        <v>1584</v>
      </c>
    </row>
    <row r="914" spans="1:51" s="11" customFormat="1" ht="16.5" customHeight="1" x14ac:dyDescent="0.2">
      <c r="A914" s="12"/>
      <c r="B914" s="118"/>
      <c r="C914" s="96" t="s">
        <v>1585</v>
      </c>
      <c r="D914" s="96" t="s">
        <v>1521</v>
      </c>
      <c r="E914" s="97" t="s">
        <v>1586</v>
      </c>
      <c r="F914" s="98" t="s">
        <v>1587</v>
      </c>
      <c r="G914" s="99" t="s">
        <v>122</v>
      </c>
      <c r="H914" s="134">
        <v>100</v>
      </c>
      <c r="I914" s="12"/>
      <c r="J914" s="12"/>
      <c r="K914" s="12"/>
      <c r="L914" s="12"/>
      <c r="M914" s="12"/>
      <c r="N914" s="12"/>
      <c r="O914" s="12"/>
      <c r="P914" s="12"/>
      <c r="Q914" s="12"/>
      <c r="AD914" s="88" t="s">
        <v>105</v>
      </c>
      <c r="AF914" s="88" t="s">
        <v>1521</v>
      </c>
      <c r="AG914" s="88" t="s">
        <v>41</v>
      </c>
      <c r="AK914" s="3" t="s">
        <v>65</v>
      </c>
      <c r="AQ914" s="89" t="e">
        <f>IF(#REF!="základní",#REF!,0)</f>
        <v>#REF!</v>
      </c>
      <c r="AR914" s="89" t="e">
        <f>IF(#REF!="snížená",#REF!,0)</f>
        <v>#REF!</v>
      </c>
      <c r="AS914" s="89" t="e">
        <f>IF(#REF!="zákl. přenesená",#REF!,0)</f>
        <v>#REF!</v>
      </c>
      <c r="AT914" s="89" t="e">
        <f>IF(#REF!="sníž. přenesená",#REF!,0)</f>
        <v>#REF!</v>
      </c>
      <c r="AU914" s="89" t="e">
        <f>IF(#REF!="nulová",#REF!,0)</f>
        <v>#REF!</v>
      </c>
      <c r="AV914" s="3" t="s">
        <v>5</v>
      </c>
      <c r="AW914" s="89" t="e">
        <f>ROUND(#REF!*H914,2)</f>
        <v>#REF!</v>
      </c>
      <c r="AX914" s="3" t="s">
        <v>72</v>
      </c>
      <c r="AY914" s="88" t="s">
        <v>1588</v>
      </c>
    </row>
    <row r="915" spans="1:51" s="11" customFormat="1" ht="16.5" customHeight="1" x14ac:dyDescent="0.2">
      <c r="A915" s="12"/>
      <c r="B915" s="118"/>
      <c r="C915" s="96" t="s">
        <v>1589</v>
      </c>
      <c r="D915" s="96" t="s">
        <v>1521</v>
      </c>
      <c r="E915" s="97" t="s">
        <v>1590</v>
      </c>
      <c r="F915" s="98" t="s">
        <v>1591</v>
      </c>
      <c r="G915" s="99" t="s">
        <v>122</v>
      </c>
      <c r="H915" s="134">
        <v>100</v>
      </c>
      <c r="I915" s="12"/>
      <c r="J915" s="12"/>
      <c r="K915" s="12"/>
      <c r="L915" s="12"/>
      <c r="M915" s="12"/>
      <c r="N915" s="12"/>
      <c r="O915" s="12"/>
      <c r="P915" s="12"/>
      <c r="Q915" s="12"/>
      <c r="AD915" s="88" t="s">
        <v>105</v>
      </c>
      <c r="AF915" s="88" t="s">
        <v>1521</v>
      </c>
      <c r="AG915" s="88" t="s">
        <v>41</v>
      </c>
      <c r="AK915" s="3" t="s">
        <v>65</v>
      </c>
      <c r="AQ915" s="89" t="e">
        <f>IF(#REF!="základní",#REF!,0)</f>
        <v>#REF!</v>
      </c>
      <c r="AR915" s="89" t="e">
        <f>IF(#REF!="snížená",#REF!,0)</f>
        <v>#REF!</v>
      </c>
      <c r="AS915" s="89" t="e">
        <f>IF(#REF!="zákl. přenesená",#REF!,0)</f>
        <v>#REF!</v>
      </c>
      <c r="AT915" s="89" t="e">
        <f>IF(#REF!="sníž. přenesená",#REF!,0)</f>
        <v>#REF!</v>
      </c>
      <c r="AU915" s="89" t="e">
        <f>IF(#REF!="nulová",#REF!,0)</f>
        <v>#REF!</v>
      </c>
      <c r="AV915" s="3" t="s">
        <v>5</v>
      </c>
      <c r="AW915" s="89" t="e">
        <f>ROUND(#REF!*H915,2)</f>
        <v>#REF!</v>
      </c>
      <c r="AX915" s="3" t="s">
        <v>72</v>
      </c>
      <c r="AY915" s="88" t="s">
        <v>1592</v>
      </c>
    </row>
    <row r="916" spans="1:51" s="11" customFormat="1" ht="24.15" customHeight="1" x14ac:dyDescent="0.2">
      <c r="A916" s="12"/>
      <c r="B916" s="118"/>
      <c r="C916" s="96" t="s">
        <v>1593</v>
      </c>
      <c r="D916" s="96" t="s">
        <v>1521</v>
      </c>
      <c r="E916" s="97" t="s">
        <v>1594</v>
      </c>
      <c r="F916" s="98" t="s">
        <v>1595</v>
      </c>
      <c r="G916" s="99" t="s">
        <v>80</v>
      </c>
      <c r="H916" s="134">
        <v>50</v>
      </c>
      <c r="I916" s="12"/>
      <c r="J916" s="12"/>
      <c r="K916" s="12"/>
      <c r="L916" s="12"/>
      <c r="M916" s="12"/>
      <c r="N916" s="12"/>
      <c r="O916" s="12"/>
      <c r="P916" s="12"/>
      <c r="Q916" s="12"/>
      <c r="AD916" s="88" t="s">
        <v>105</v>
      </c>
      <c r="AF916" s="88" t="s">
        <v>1521</v>
      </c>
      <c r="AG916" s="88" t="s">
        <v>41</v>
      </c>
      <c r="AK916" s="3" t="s">
        <v>65</v>
      </c>
      <c r="AQ916" s="89" t="e">
        <f>IF(#REF!="základní",#REF!,0)</f>
        <v>#REF!</v>
      </c>
      <c r="AR916" s="89" t="e">
        <f>IF(#REF!="snížená",#REF!,0)</f>
        <v>#REF!</v>
      </c>
      <c r="AS916" s="89" t="e">
        <f>IF(#REF!="zákl. přenesená",#REF!,0)</f>
        <v>#REF!</v>
      </c>
      <c r="AT916" s="89" t="e">
        <f>IF(#REF!="sníž. přenesená",#REF!,0)</f>
        <v>#REF!</v>
      </c>
      <c r="AU916" s="89" t="e">
        <f>IF(#REF!="nulová",#REF!,0)</f>
        <v>#REF!</v>
      </c>
      <c r="AV916" s="3" t="s">
        <v>5</v>
      </c>
      <c r="AW916" s="89" t="e">
        <f>ROUND(#REF!*H916,2)</f>
        <v>#REF!</v>
      </c>
      <c r="AX916" s="3" t="s">
        <v>72</v>
      </c>
      <c r="AY916" s="88" t="s">
        <v>1596</v>
      </c>
    </row>
    <row r="917" spans="1:51" s="11" customFormat="1" ht="24.15" customHeight="1" x14ac:dyDescent="0.2">
      <c r="A917" s="12"/>
      <c r="B917" s="118"/>
      <c r="C917" s="96" t="s">
        <v>1597</v>
      </c>
      <c r="D917" s="96" t="s">
        <v>1521</v>
      </c>
      <c r="E917" s="97" t="s">
        <v>1598</v>
      </c>
      <c r="F917" s="98" t="s">
        <v>1599</v>
      </c>
      <c r="G917" s="99" t="s">
        <v>80</v>
      </c>
      <c r="H917" s="134">
        <v>10</v>
      </c>
      <c r="I917" s="12"/>
      <c r="J917" s="12"/>
      <c r="K917" s="12"/>
      <c r="L917" s="12"/>
      <c r="M917" s="12"/>
      <c r="N917" s="12"/>
      <c r="O917" s="12"/>
      <c r="P917" s="12"/>
      <c r="Q917" s="12"/>
      <c r="AD917" s="88" t="s">
        <v>105</v>
      </c>
      <c r="AF917" s="88" t="s">
        <v>1521</v>
      </c>
      <c r="AG917" s="88" t="s">
        <v>41</v>
      </c>
      <c r="AK917" s="3" t="s">
        <v>65</v>
      </c>
      <c r="AQ917" s="89" t="e">
        <f>IF(#REF!="základní",#REF!,0)</f>
        <v>#REF!</v>
      </c>
      <c r="AR917" s="89" t="e">
        <f>IF(#REF!="snížená",#REF!,0)</f>
        <v>#REF!</v>
      </c>
      <c r="AS917" s="89" t="e">
        <f>IF(#REF!="zákl. přenesená",#REF!,0)</f>
        <v>#REF!</v>
      </c>
      <c r="AT917" s="89" t="e">
        <f>IF(#REF!="sníž. přenesená",#REF!,0)</f>
        <v>#REF!</v>
      </c>
      <c r="AU917" s="89" t="e">
        <f>IF(#REF!="nulová",#REF!,0)</f>
        <v>#REF!</v>
      </c>
      <c r="AV917" s="3" t="s">
        <v>5</v>
      </c>
      <c r="AW917" s="89" t="e">
        <f>ROUND(#REF!*H917,2)</f>
        <v>#REF!</v>
      </c>
      <c r="AX917" s="3" t="s">
        <v>72</v>
      </c>
      <c r="AY917" s="88" t="s">
        <v>1600</v>
      </c>
    </row>
    <row r="918" spans="1:51" s="11" customFormat="1" ht="24.15" customHeight="1" x14ac:dyDescent="0.2">
      <c r="A918" s="12"/>
      <c r="B918" s="118"/>
      <c r="C918" s="96" t="s">
        <v>1601</v>
      </c>
      <c r="D918" s="96" t="s">
        <v>1521</v>
      </c>
      <c r="E918" s="97" t="s">
        <v>1602</v>
      </c>
      <c r="F918" s="98" t="s">
        <v>1603</v>
      </c>
      <c r="G918" s="99" t="s">
        <v>80</v>
      </c>
      <c r="H918" s="134">
        <v>50</v>
      </c>
      <c r="I918" s="12"/>
      <c r="J918" s="12"/>
      <c r="K918" s="12"/>
      <c r="L918" s="12"/>
      <c r="M918" s="12"/>
      <c r="N918" s="12"/>
      <c r="O918" s="12"/>
      <c r="P918" s="12"/>
      <c r="Q918" s="12"/>
      <c r="AD918" s="88" t="s">
        <v>105</v>
      </c>
      <c r="AF918" s="88" t="s">
        <v>1521</v>
      </c>
      <c r="AG918" s="88" t="s">
        <v>41</v>
      </c>
      <c r="AK918" s="3" t="s">
        <v>65</v>
      </c>
      <c r="AQ918" s="89" t="e">
        <f>IF(#REF!="základní",#REF!,0)</f>
        <v>#REF!</v>
      </c>
      <c r="AR918" s="89" t="e">
        <f>IF(#REF!="snížená",#REF!,0)</f>
        <v>#REF!</v>
      </c>
      <c r="AS918" s="89" t="e">
        <f>IF(#REF!="zákl. přenesená",#REF!,0)</f>
        <v>#REF!</v>
      </c>
      <c r="AT918" s="89" t="e">
        <f>IF(#REF!="sníž. přenesená",#REF!,0)</f>
        <v>#REF!</v>
      </c>
      <c r="AU918" s="89" t="e">
        <f>IF(#REF!="nulová",#REF!,0)</f>
        <v>#REF!</v>
      </c>
      <c r="AV918" s="3" t="s">
        <v>5</v>
      </c>
      <c r="AW918" s="89" t="e">
        <f>ROUND(#REF!*H918,2)</f>
        <v>#REF!</v>
      </c>
      <c r="AX918" s="3" t="s">
        <v>72</v>
      </c>
      <c r="AY918" s="88" t="s">
        <v>1604</v>
      </c>
    </row>
    <row r="919" spans="1:51" s="11" customFormat="1" ht="24.15" customHeight="1" x14ac:dyDescent="0.2">
      <c r="A919" s="12"/>
      <c r="B919" s="118"/>
      <c r="C919" s="96" t="s">
        <v>1605</v>
      </c>
      <c r="D919" s="96" t="s">
        <v>1521</v>
      </c>
      <c r="E919" s="97" t="s">
        <v>1606</v>
      </c>
      <c r="F919" s="98" t="s">
        <v>1607</v>
      </c>
      <c r="G919" s="99" t="s">
        <v>80</v>
      </c>
      <c r="H919" s="134">
        <v>60</v>
      </c>
      <c r="I919" s="12"/>
      <c r="J919" s="12"/>
      <c r="K919" s="12"/>
      <c r="L919" s="12"/>
      <c r="M919" s="12"/>
      <c r="N919" s="12"/>
      <c r="O919" s="12"/>
      <c r="P919" s="12"/>
      <c r="Q919" s="12"/>
      <c r="AD919" s="88" t="s">
        <v>105</v>
      </c>
      <c r="AF919" s="88" t="s">
        <v>1521</v>
      </c>
      <c r="AG919" s="88" t="s">
        <v>41</v>
      </c>
      <c r="AK919" s="3" t="s">
        <v>65</v>
      </c>
      <c r="AQ919" s="89" t="e">
        <f>IF(#REF!="základní",#REF!,0)</f>
        <v>#REF!</v>
      </c>
      <c r="AR919" s="89" t="e">
        <f>IF(#REF!="snížená",#REF!,0)</f>
        <v>#REF!</v>
      </c>
      <c r="AS919" s="89" t="e">
        <f>IF(#REF!="zákl. přenesená",#REF!,0)</f>
        <v>#REF!</v>
      </c>
      <c r="AT919" s="89" t="e">
        <f>IF(#REF!="sníž. přenesená",#REF!,0)</f>
        <v>#REF!</v>
      </c>
      <c r="AU919" s="89" t="e">
        <f>IF(#REF!="nulová",#REF!,0)</f>
        <v>#REF!</v>
      </c>
      <c r="AV919" s="3" t="s">
        <v>5</v>
      </c>
      <c r="AW919" s="89" t="e">
        <f>ROUND(#REF!*H919,2)</f>
        <v>#REF!</v>
      </c>
      <c r="AX919" s="3" t="s">
        <v>72</v>
      </c>
      <c r="AY919" s="88" t="s">
        <v>1608</v>
      </c>
    </row>
    <row r="920" spans="1:51" s="11" customFormat="1" ht="24.15" customHeight="1" x14ac:dyDescent="0.2">
      <c r="A920" s="12"/>
      <c r="B920" s="118"/>
      <c r="C920" s="96" t="s">
        <v>1609</v>
      </c>
      <c r="D920" s="96" t="s">
        <v>1521</v>
      </c>
      <c r="E920" s="97" t="s">
        <v>1610</v>
      </c>
      <c r="F920" s="98" t="s">
        <v>1611</v>
      </c>
      <c r="G920" s="99" t="s">
        <v>80</v>
      </c>
      <c r="H920" s="134">
        <v>50</v>
      </c>
      <c r="I920" s="12"/>
      <c r="J920" s="12"/>
      <c r="K920" s="12"/>
      <c r="L920" s="12"/>
      <c r="M920" s="12"/>
      <c r="N920" s="12"/>
      <c r="O920" s="12"/>
      <c r="P920" s="12"/>
      <c r="Q920" s="12"/>
      <c r="AD920" s="88" t="s">
        <v>105</v>
      </c>
      <c r="AF920" s="88" t="s">
        <v>1521</v>
      </c>
      <c r="AG920" s="88" t="s">
        <v>41</v>
      </c>
      <c r="AK920" s="3" t="s">
        <v>65</v>
      </c>
      <c r="AQ920" s="89" t="e">
        <f>IF(#REF!="základní",#REF!,0)</f>
        <v>#REF!</v>
      </c>
      <c r="AR920" s="89" t="e">
        <f>IF(#REF!="snížená",#REF!,0)</f>
        <v>#REF!</v>
      </c>
      <c r="AS920" s="89" t="e">
        <f>IF(#REF!="zákl. přenesená",#REF!,0)</f>
        <v>#REF!</v>
      </c>
      <c r="AT920" s="89" t="e">
        <f>IF(#REF!="sníž. přenesená",#REF!,0)</f>
        <v>#REF!</v>
      </c>
      <c r="AU920" s="89" t="e">
        <f>IF(#REF!="nulová",#REF!,0)</f>
        <v>#REF!</v>
      </c>
      <c r="AV920" s="3" t="s">
        <v>5</v>
      </c>
      <c r="AW920" s="89" t="e">
        <f>ROUND(#REF!*H920,2)</f>
        <v>#REF!</v>
      </c>
      <c r="AX920" s="3" t="s">
        <v>72</v>
      </c>
      <c r="AY920" s="88" t="s">
        <v>1612</v>
      </c>
    </row>
    <row r="921" spans="1:51" s="11" customFormat="1" ht="24.15" customHeight="1" x14ac:dyDescent="0.2">
      <c r="A921" s="12"/>
      <c r="B921" s="118"/>
      <c r="C921" s="96" t="s">
        <v>1613</v>
      </c>
      <c r="D921" s="96" t="s">
        <v>1521</v>
      </c>
      <c r="E921" s="97" t="s">
        <v>1614</v>
      </c>
      <c r="F921" s="98" t="s">
        <v>1615</v>
      </c>
      <c r="G921" s="99" t="s">
        <v>80</v>
      </c>
      <c r="H921" s="134">
        <v>30</v>
      </c>
      <c r="I921" s="12"/>
      <c r="J921" s="12"/>
      <c r="K921" s="12"/>
      <c r="L921" s="12"/>
      <c r="M921" s="12"/>
      <c r="N921" s="12"/>
      <c r="O921" s="12"/>
      <c r="P921" s="12"/>
      <c r="Q921" s="12"/>
      <c r="AD921" s="88" t="s">
        <v>105</v>
      </c>
      <c r="AF921" s="88" t="s">
        <v>1521</v>
      </c>
      <c r="AG921" s="88" t="s">
        <v>41</v>
      </c>
      <c r="AK921" s="3" t="s">
        <v>65</v>
      </c>
      <c r="AQ921" s="89" t="e">
        <f>IF(#REF!="základní",#REF!,0)</f>
        <v>#REF!</v>
      </c>
      <c r="AR921" s="89" t="e">
        <f>IF(#REF!="snížená",#REF!,0)</f>
        <v>#REF!</v>
      </c>
      <c r="AS921" s="89" t="e">
        <f>IF(#REF!="zákl. přenesená",#REF!,0)</f>
        <v>#REF!</v>
      </c>
      <c r="AT921" s="89" t="e">
        <f>IF(#REF!="sníž. přenesená",#REF!,0)</f>
        <v>#REF!</v>
      </c>
      <c r="AU921" s="89" t="e">
        <f>IF(#REF!="nulová",#REF!,0)</f>
        <v>#REF!</v>
      </c>
      <c r="AV921" s="3" t="s">
        <v>5</v>
      </c>
      <c r="AW921" s="89" t="e">
        <f>ROUND(#REF!*H921,2)</f>
        <v>#REF!</v>
      </c>
      <c r="AX921" s="3" t="s">
        <v>72</v>
      </c>
      <c r="AY921" s="88" t="s">
        <v>1616</v>
      </c>
    </row>
    <row r="922" spans="1:51" s="11" customFormat="1" ht="24.15" customHeight="1" x14ac:dyDescent="0.2">
      <c r="A922" s="12"/>
      <c r="B922" s="118"/>
      <c r="C922" s="96" t="s">
        <v>1617</v>
      </c>
      <c r="D922" s="96" t="s">
        <v>1521</v>
      </c>
      <c r="E922" s="97" t="s">
        <v>1618</v>
      </c>
      <c r="F922" s="98" t="s">
        <v>1619</v>
      </c>
      <c r="G922" s="99" t="s">
        <v>80</v>
      </c>
      <c r="H922" s="134">
        <v>25</v>
      </c>
      <c r="I922" s="12"/>
      <c r="J922" s="12"/>
      <c r="K922" s="12"/>
      <c r="L922" s="12"/>
      <c r="M922" s="12"/>
      <c r="N922" s="12"/>
      <c r="O922" s="12"/>
      <c r="P922" s="12"/>
      <c r="Q922" s="12"/>
      <c r="AD922" s="88" t="s">
        <v>105</v>
      </c>
      <c r="AF922" s="88" t="s">
        <v>1521</v>
      </c>
      <c r="AG922" s="88" t="s">
        <v>41</v>
      </c>
      <c r="AK922" s="3" t="s">
        <v>65</v>
      </c>
      <c r="AQ922" s="89" t="e">
        <f>IF(#REF!="základní",#REF!,0)</f>
        <v>#REF!</v>
      </c>
      <c r="AR922" s="89" t="e">
        <f>IF(#REF!="snížená",#REF!,0)</f>
        <v>#REF!</v>
      </c>
      <c r="AS922" s="89" t="e">
        <f>IF(#REF!="zákl. přenesená",#REF!,0)</f>
        <v>#REF!</v>
      </c>
      <c r="AT922" s="89" t="e">
        <f>IF(#REF!="sníž. přenesená",#REF!,0)</f>
        <v>#REF!</v>
      </c>
      <c r="AU922" s="89" t="e">
        <f>IF(#REF!="nulová",#REF!,0)</f>
        <v>#REF!</v>
      </c>
      <c r="AV922" s="3" t="s">
        <v>5</v>
      </c>
      <c r="AW922" s="89" t="e">
        <f>ROUND(#REF!*H922,2)</f>
        <v>#REF!</v>
      </c>
      <c r="AX922" s="3" t="s">
        <v>72</v>
      </c>
      <c r="AY922" s="88" t="s">
        <v>1620</v>
      </c>
    </row>
    <row r="923" spans="1:51" s="11" customFormat="1" ht="24.15" customHeight="1" x14ac:dyDescent="0.2">
      <c r="A923" s="12"/>
      <c r="B923" s="118"/>
      <c r="C923" s="96" t="s">
        <v>1621</v>
      </c>
      <c r="D923" s="96" t="s">
        <v>1521</v>
      </c>
      <c r="E923" s="97" t="s">
        <v>1622</v>
      </c>
      <c r="F923" s="98" t="s">
        <v>1623</v>
      </c>
      <c r="G923" s="99" t="s">
        <v>80</v>
      </c>
      <c r="H923" s="134">
        <v>20</v>
      </c>
      <c r="I923" s="12"/>
      <c r="J923" s="12"/>
      <c r="K923" s="12"/>
      <c r="L923" s="12"/>
      <c r="M923" s="12"/>
      <c r="N923" s="12"/>
      <c r="O923" s="12"/>
      <c r="P923" s="12"/>
      <c r="Q923" s="12"/>
      <c r="AD923" s="88" t="s">
        <v>105</v>
      </c>
      <c r="AF923" s="88" t="s">
        <v>1521</v>
      </c>
      <c r="AG923" s="88" t="s">
        <v>41</v>
      </c>
      <c r="AK923" s="3" t="s">
        <v>65</v>
      </c>
      <c r="AQ923" s="89" t="e">
        <f>IF(#REF!="základní",#REF!,0)</f>
        <v>#REF!</v>
      </c>
      <c r="AR923" s="89" t="e">
        <f>IF(#REF!="snížená",#REF!,0)</f>
        <v>#REF!</v>
      </c>
      <c r="AS923" s="89" t="e">
        <f>IF(#REF!="zákl. přenesená",#REF!,0)</f>
        <v>#REF!</v>
      </c>
      <c r="AT923" s="89" t="e">
        <f>IF(#REF!="sníž. přenesená",#REF!,0)</f>
        <v>#REF!</v>
      </c>
      <c r="AU923" s="89" t="e">
        <f>IF(#REF!="nulová",#REF!,0)</f>
        <v>#REF!</v>
      </c>
      <c r="AV923" s="3" t="s">
        <v>5</v>
      </c>
      <c r="AW923" s="89" t="e">
        <f>ROUND(#REF!*H923,2)</f>
        <v>#REF!</v>
      </c>
      <c r="AX923" s="3" t="s">
        <v>72</v>
      </c>
      <c r="AY923" s="88" t="s">
        <v>1624</v>
      </c>
    </row>
    <row r="924" spans="1:51" s="11" customFormat="1" ht="16.5" customHeight="1" x14ac:dyDescent="0.2">
      <c r="A924" s="12"/>
      <c r="B924" s="118"/>
      <c r="C924" s="96" t="s">
        <v>1625</v>
      </c>
      <c r="D924" s="96" t="s">
        <v>1521</v>
      </c>
      <c r="E924" s="97" t="s">
        <v>1626</v>
      </c>
      <c r="F924" s="98" t="s">
        <v>1627</v>
      </c>
      <c r="G924" s="99" t="s">
        <v>122</v>
      </c>
      <c r="H924" s="134">
        <v>20</v>
      </c>
      <c r="I924" s="12"/>
      <c r="J924" s="12"/>
      <c r="K924" s="12"/>
      <c r="L924" s="12"/>
      <c r="M924" s="12"/>
      <c r="N924" s="12"/>
      <c r="O924" s="12"/>
      <c r="P924" s="12"/>
      <c r="Q924" s="12"/>
      <c r="AD924" s="88" t="s">
        <v>105</v>
      </c>
      <c r="AF924" s="88" t="s">
        <v>1521</v>
      </c>
      <c r="AG924" s="88" t="s">
        <v>41</v>
      </c>
      <c r="AK924" s="3" t="s">
        <v>65</v>
      </c>
      <c r="AQ924" s="89" t="e">
        <f>IF(#REF!="základní",#REF!,0)</f>
        <v>#REF!</v>
      </c>
      <c r="AR924" s="89" t="e">
        <f>IF(#REF!="snížená",#REF!,0)</f>
        <v>#REF!</v>
      </c>
      <c r="AS924" s="89" t="e">
        <f>IF(#REF!="zákl. přenesená",#REF!,0)</f>
        <v>#REF!</v>
      </c>
      <c r="AT924" s="89" t="e">
        <f>IF(#REF!="sníž. přenesená",#REF!,0)</f>
        <v>#REF!</v>
      </c>
      <c r="AU924" s="89" t="e">
        <f>IF(#REF!="nulová",#REF!,0)</f>
        <v>#REF!</v>
      </c>
      <c r="AV924" s="3" t="s">
        <v>5</v>
      </c>
      <c r="AW924" s="89" t="e">
        <f>ROUND(#REF!*H924,2)</f>
        <v>#REF!</v>
      </c>
      <c r="AX924" s="3" t="s">
        <v>72</v>
      </c>
      <c r="AY924" s="88" t="s">
        <v>1628</v>
      </c>
    </row>
    <row r="925" spans="1:51" s="11" customFormat="1" ht="16.5" customHeight="1" x14ac:dyDescent="0.2">
      <c r="A925" s="12"/>
      <c r="B925" s="118"/>
      <c r="C925" s="96" t="s">
        <v>1629</v>
      </c>
      <c r="D925" s="96" t="s">
        <v>1521</v>
      </c>
      <c r="E925" s="97" t="s">
        <v>1630</v>
      </c>
      <c r="F925" s="98" t="s">
        <v>1631</v>
      </c>
      <c r="G925" s="99" t="s">
        <v>122</v>
      </c>
      <c r="H925" s="134">
        <v>40</v>
      </c>
      <c r="I925" s="12"/>
      <c r="J925" s="12"/>
      <c r="K925" s="12"/>
      <c r="L925" s="12"/>
      <c r="M925" s="12"/>
      <c r="N925" s="12"/>
      <c r="O925" s="12"/>
      <c r="P925" s="12"/>
      <c r="Q925" s="12"/>
      <c r="AD925" s="88" t="s">
        <v>105</v>
      </c>
      <c r="AF925" s="88" t="s">
        <v>1521</v>
      </c>
      <c r="AG925" s="88" t="s">
        <v>41</v>
      </c>
      <c r="AK925" s="3" t="s">
        <v>65</v>
      </c>
      <c r="AQ925" s="89" t="e">
        <f>IF(#REF!="základní",#REF!,0)</f>
        <v>#REF!</v>
      </c>
      <c r="AR925" s="89" t="e">
        <f>IF(#REF!="snížená",#REF!,0)</f>
        <v>#REF!</v>
      </c>
      <c r="AS925" s="89" t="e">
        <f>IF(#REF!="zákl. přenesená",#REF!,0)</f>
        <v>#REF!</v>
      </c>
      <c r="AT925" s="89" t="e">
        <f>IF(#REF!="sníž. přenesená",#REF!,0)</f>
        <v>#REF!</v>
      </c>
      <c r="AU925" s="89" t="e">
        <f>IF(#REF!="nulová",#REF!,0)</f>
        <v>#REF!</v>
      </c>
      <c r="AV925" s="3" t="s">
        <v>5</v>
      </c>
      <c r="AW925" s="89" t="e">
        <f>ROUND(#REF!*H925,2)</f>
        <v>#REF!</v>
      </c>
      <c r="AX925" s="3" t="s">
        <v>72</v>
      </c>
      <c r="AY925" s="88" t="s">
        <v>1632</v>
      </c>
    </row>
    <row r="926" spans="1:51" s="11" customFormat="1" ht="16.5" customHeight="1" x14ac:dyDescent="0.2">
      <c r="A926" s="12"/>
      <c r="B926" s="118"/>
      <c r="C926" s="96" t="s">
        <v>1633</v>
      </c>
      <c r="D926" s="96" t="s">
        <v>1521</v>
      </c>
      <c r="E926" s="97" t="s">
        <v>1634</v>
      </c>
      <c r="F926" s="98" t="s">
        <v>1635</v>
      </c>
      <c r="G926" s="99" t="s">
        <v>122</v>
      </c>
      <c r="H926" s="134">
        <v>20</v>
      </c>
      <c r="I926" s="12"/>
      <c r="J926" s="12"/>
      <c r="K926" s="12"/>
      <c r="L926" s="12"/>
      <c r="M926" s="12"/>
      <c r="N926" s="12"/>
      <c r="O926" s="12"/>
      <c r="P926" s="12"/>
      <c r="Q926" s="12"/>
      <c r="AD926" s="88" t="s">
        <v>105</v>
      </c>
      <c r="AF926" s="88" t="s">
        <v>1521</v>
      </c>
      <c r="AG926" s="88" t="s">
        <v>41</v>
      </c>
      <c r="AK926" s="3" t="s">
        <v>65</v>
      </c>
      <c r="AQ926" s="89" t="e">
        <f>IF(#REF!="základní",#REF!,0)</f>
        <v>#REF!</v>
      </c>
      <c r="AR926" s="89" t="e">
        <f>IF(#REF!="snížená",#REF!,0)</f>
        <v>#REF!</v>
      </c>
      <c r="AS926" s="89" t="e">
        <f>IF(#REF!="zákl. přenesená",#REF!,0)</f>
        <v>#REF!</v>
      </c>
      <c r="AT926" s="89" t="e">
        <f>IF(#REF!="sníž. přenesená",#REF!,0)</f>
        <v>#REF!</v>
      </c>
      <c r="AU926" s="89" t="e">
        <f>IF(#REF!="nulová",#REF!,0)</f>
        <v>#REF!</v>
      </c>
      <c r="AV926" s="3" t="s">
        <v>5</v>
      </c>
      <c r="AW926" s="89" t="e">
        <f>ROUND(#REF!*H926,2)</f>
        <v>#REF!</v>
      </c>
      <c r="AX926" s="3" t="s">
        <v>72</v>
      </c>
      <c r="AY926" s="88" t="s">
        <v>1636</v>
      </c>
    </row>
    <row r="927" spans="1:51" s="11" customFormat="1" ht="24.15" customHeight="1" x14ac:dyDescent="0.2">
      <c r="A927" s="12"/>
      <c r="B927" s="118"/>
      <c r="C927" s="96" t="s">
        <v>1637</v>
      </c>
      <c r="D927" s="96" t="s">
        <v>1521</v>
      </c>
      <c r="E927" s="97" t="s">
        <v>1638</v>
      </c>
      <c r="F927" s="98" t="s">
        <v>1639</v>
      </c>
      <c r="G927" s="99" t="s">
        <v>923</v>
      </c>
      <c r="H927" s="134">
        <v>300</v>
      </c>
      <c r="I927" s="12"/>
      <c r="J927" s="12"/>
      <c r="K927" s="12"/>
      <c r="L927" s="12"/>
      <c r="M927" s="12"/>
      <c r="N927" s="12"/>
      <c r="O927" s="12"/>
      <c r="P927" s="12"/>
      <c r="Q927" s="12"/>
      <c r="AD927" s="88" t="s">
        <v>105</v>
      </c>
      <c r="AF927" s="88" t="s">
        <v>1521</v>
      </c>
      <c r="AG927" s="88" t="s">
        <v>41</v>
      </c>
      <c r="AK927" s="3" t="s">
        <v>65</v>
      </c>
      <c r="AQ927" s="89" t="e">
        <f>IF(#REF!="základní",#REF!,0)</f>
        <v>#REF!</v>
      </c>
      <c r="AR927" s="89" t="e">
        <f>IF(#REF!="snížená",#REF!,0)</f>
        <v>#REF!</v>
      </c>
      <c r="AS927" s="89" t="e">
        <f>IF(#REF!="zákl. přenesená",#REF!,0)</f>
        <v>#REF!</v>
      </c>
      <c r="AT927" s="89" t="e">
        <f>IF(#REF!="sníž. přenesená",#REF!,0)</f>
        <v>#REF!</v>
      </c>
      <c r="AU927" s="89" t="e">
        <f>IF(#REF!="nulová",#REF!,0)</f>
        <v>#REF!</v>
      </c>
      <c r="AV927" s="3" t="s">
        <v>5</v>
      </c>
      <c r="AW927" s="89" t="e">
        <f>ROUND(#REF!*H927,2)</f>
        <v>#REF!</v>
      </c>
      <c r="AX927" s="3" t="s">
        <v>72</v>
      </c>
      <c r="AY927" s="88" t="s">
        <v>1640</v>
      </c>
    </row>
    <row r="928" spans="1:51" s="11" customFormat="1" ht="24.15" customHeight="1" x14ac:dyDescent="0.2">
      <c r="A928" s="12"/>
      <c r="B928" s="118"/>
      <c r="C928" s="96" t="s">
        <v>1641</v>
      </c>
      <c r="D928" s="96" t="s">
        <v>1521</v>
      </c>
      <c r="E928" s="97" t="s">
        <v>1642</v>
      </c>
      <c r="F928" s="98" t="s">
        <v>1643</v>
      </c>
      <c r="G928" s="99" t="s">
        <v>923</v>
      </c>
      <c r="H928" s="134">
        <v>300</v>
      </c>
      <c r="I928" s="12"/>
      <c r="J928" s="12"/>
      <c r="K928" s="12"/>
      <c r="L928" s="12"/>
      <c r="M928" s="12"/>
      <c r="N928" s="12"/>
      <c r="O928" s="12"/>
      <c r="P928" s="12"/>
      <c r="Q928" s="12"/>
      <c r="AD928" s="88" t="s">
        <v>105</v>
      </c>
      <c r="AF928" s="88" t="s">
        <v>1521</v>
      </c>
      <c r="AG928" s="88" t="s">
        <v>41</v>
      </c>
      <c r="AK928" s="3" t="s">
        <v>65</v>
      </c>
      <c r="AQ928" s="89" t="e">
        <f>IF(#REF!="základní",#REF!,0)</f>
        <v>#REF!</v>
      </c>
      <c r="AR928" s="89" t="e">
        <f>IF(#REF!="snížená",#REF!,0)</f>
        <v>#REF!</v>
      </c>
      <c r="AS928" s="89" t="e">
        <f>IF(#REF!="zákl. přenesená",#REF!,0)</f>
        <v>#REF!</v>
      </c>
      <c r="AT928" s="89" t="e">
        <f>IF(#REF!="sníž. přenesená",#REF!,0)</f>
        <v>#REF!</v>
      </c>
      <c r="AU928" s="89" t="e">
        <f>IF(#REF!="nulová",#REF!,0)</f>
        <v>#REF!</v>
      </c>
      <c r="AV928" s="3" t="s">
        <v>5</v>
      </c>
      <c r="AW928" s="89" t="e">
        <f>ROUND(#REF!*H928,2)</f>
        <v>#REF!</v>
      </c>
      <c r="AX928" s="3" t="s">
        <v>72</v>
      </c>
      <c r="AY928" s="88" t="s">
        <v>1644</v>
      </c>
    </row>
    <row r="929" spans="1:51" s="11" customFormat="1" ht="24.15" customHeight="1" x14ac:dyDescent="0.2">
      <c r="A929" s="12"/>
      <c r="B929" s="118"/>
      <c r="C929" s="96" t="s">
        <v>1645</v>
      </c>
      <c r="D929" s="96" t="s">
        <v>1521</v>
      </c>
      <c r="E929" s="97" t="s">
        <v>1646</v>
      </c>
      <c r="F929" s="98" t="s">
        <v>1647</v>
      </c>
      <c r="G929" s="99" t="s">
        <v>923</v>
      </c>
      <c r="H929" s="134">
        <v>240</v>
      </c>
      <c r="I929" s="12"/>
      <c r="J929" s="12"/>
      <c r="K929" s="12"/>
      <c r="L929" s="12"/>
      <c r="M929" s="12"/>
      <c r="N929" s="12"/>
      <c r="O929" s="12"/>
      <c r="P929" s="12"/>
      <c r="Q929" s="12"/>
      <c r="AD929" s="88" t="s">
        <v>105</v>
      </c>
      <c r="AF929" s="88" t="s">
        <v>1521</v>
      </c>
      <c r="AG929" s="88" t="s">
        <v>41</v>
      </c>
      <c r="AK929" s="3" t="s">
        <v>65</v>
      </c>
      <c r="AQ929" s="89" t="e">
        <f>IF(#REF!="základní",#REF!,0)</f>
        <v>#REF!</v>
      </c>
      <c r="AR929" s="89" t="e">
        <f>IF(#REF!="snížená",#REF!,0)</f>
        <v>#REF!</v>
      </c>
      <c r="AS929" s="89" t="e">
        <f>IF(#REF!="zákl. přenesená",#REF!,0)</f>
        <v>#REF!</v>
      </c>
      <c r="AT929" s="89" t="e">
        <f>IF(#REF!="sníž. přenesená",#REF!,0)</f>
        <v>#REF!</v>
      </c>
      <c r="AU929" s="89" t="e">
        <f>IF(#REF!="nulová",#REF!,0)</f>
        <v>#REF!</v>
      </c>
      <c r="AV929" s="3" t="s">
        <v>5</v>
      </c>
      <c r="AW929" s="89" t="e">
        <f>ROUND(#REF!*H929,2)</f>
        <v>#REF!</v>
      </c>
      <c r="AX929" s="3" t="s">
        <v>72</v>
      </c>
      <c r="AY929" s="88" t="s">
        <v>1648</v>
      </c>
    </row>
    <row r="930" spans="1:51" s="11" customFormat="1" ht="16.5" customHeight="1" x14ac:dyDescent="0.2">
      <c r="A930" s="12"/>
      <c r="B930" s="118"/>
      <c r="C930" s="96" t="s">
        <v>1649</v>
      </c>
      <c r="D930" s="96" t="s">
        <v>1521</v>
      </c>
      <c r="E930" s="97" t="s">
        <v>1650</v>
      </c>
      <c r="F930" s="98" t="s">
        <v>1651</v>
      </c>
      <c r="G930" s="99" t="s">
        <v>1652</v>
      </c>
      <c r="H930" s="134">
        <v>100</v>
      </c>
      <c r="I930" s="12"/>
      <c r="J930" s="12"/>
      <c r="K930" s="12"/>
      <c r="L930" s="12"/>
      <c r="M930" s="12"/>
      <c r="N930" s="12"/>
      <c r="O930" s="12"/>
      <c r="P930" s="12"/>
      <c r="Q930" s="12"/>
      <c r="AD930" s="88" t="s">
        <v>105</v>
      </c>
      <c r="AF930" s="88" t="s">
        <v>1521</v>
      </c>
      <c r="AG930" s="88" t="s">
        <v>41</v>
      </c>
      <c r="AK930" s="3" t="s">
        <v>65</v>
      </c>
      <c r="AQ930" s="89" t="e">
        <f>IF(#REF!="základní",#REF!,0)</f>
        <v>#REF!</v>
      </c>
      <c r="AR930" s="89" t="e">
        <f>IF(#REF!="snížená",#REF!,0)</f>
        <v>#REF!</v>
      </c>
      <c r="AS930" s="89" t="e">
        <f>IF(#REF!="zákl. přenesená",#REF!,0)</f>
        <v>#REF!</v>
      </c>
      <c r="AT930" s="89" t="e">
        <f>IF(#REF!="sníž. přenesená",#REF!,0)</f>
        <v>#REF!</v>
      </c>
      <c r="AU930" s="89" t="e">
        <f>IF(#REF!="nulová",#REF!,0)</f>
        <v>#REF!</v>
      </c>
      <c r="AV930" s="3" t="s">
        <v>5</v>
      </c>
      <c r="AW930" s="89" t="e">
        <f>ROUND(#REF!*H930,2)</f>
        <v>#REF!</v>
      </c>
      <c r="AX930" s="3" t="s">
        <v>72</v>
      </c>
      <c r="AY930" s="88" t="s">
        <v>1653</v>
      </c>
    </row>
    <row r="931" spans="1:51" s="11" customFormat="1" ht="16.5" customHeight="1" x14ac:dyDescent="0.2">
      <c r="A931" s="12"/>
      <c r="B931" s="118"/>
      <c r="C931" s="96" t="s">
        <v>1654</v>
      </c>
      <c r="D931" s="96" t="s">
        <v>1521</v>
      </c>
      <c r="E931" s="97" t="s">
        <v>1655</v>
      </c>
      <c r="F931" s="98" t="s">
        <v>1656</v>
      </c>
      <c r="G931" s="99" t="s">
        <v>80</v>
      </c>
      <c r="H931" s="134">
        <v>300</v>
      </c>
      <c r="I931" s="12"/>
      <c r="J931" s="12"/>
      <c r="K931" s="12"/>
      <c r="L931" s="12"/>
      <c r="M931" s="12"/>
      <c r="N931" s="12"/>
      <c r="O931" s="12"/>
      <c r="P931" s="12"/>
      <c r="Q931" s="12"/>
      <c r="AD931" s="88" t="s">
        <v>105</v>
      </c>
      <c r="AF931" s="88" t="s">
        <v>1521</v>
      </c>
      <c r="AG931" s="88" t="s">
        <v>41</v>
      </c>
      <c r="AK931" s="3" t="s">
        <v>65</v>
      </c>
      <c r="AQ931" s="89" t="e">
        <f>IF(#REF!="základní",#REF!,0)</f>
        <v>#REF!</v>
      </c>
      <c r="AR931" s="89" t="e">
        <f>IF(#REF!="snížená",#REF!,0)</f>
        <v>#REF!</v>
      </c>
      <c r="AS931" s="89" t="e">
        <f>IF(#REF!="zákl. přenesená",#REF!,0)</f>
        <v>#REF!</v>
      </c>
      <c r="AT931" s="89" t="e">
        <f>IF(#REF!="sníž. přenesená",#REF!,0)</f>
        <v>#REF!</v>
      </c>
      <c r="AU931" s="89" t="e">
        <f>IF(#REF!="nulová",#REF!,0)</f>
        <v>#REF!</v>
      </c>
      <c r="AV931" s="3" t="s">
        <v>5</v>
      </c>
      <c r="AW931" s="89" t="e">
        <f>ROUND(#REF!*H931,2)</f>
        <v>#REF!</v>
      </c>
      <c r="AX931" s="3" t="s">
        <v>72</v>
      </c>
      <c r="AY931" s="88" t="s">
        <v>1657</v>
      </c>
    </row>
    <row r="932" spans="1:51" s="11" customFormat="1" ht="24.15" customHeight="1" x14ac:dyDescent="0.2">
      <c r="A932" s="12"/>
      <c r="B932" s="118"/>
      <c r="C932" s="96" t="s">
        <v>1658</v>
      </c>
      <c r="D932" s="96" t="s">
        <v>1521</v>
      </c>
      <c r="E932" s="97" t="s">
        <v>1659</v>
      </c>
      <c r="F932" s="98" t="s">
        <v>1660</v>
      </c>
      <c r="G932" s="99" t="s">
        <v>80</v>
      </c>
      <c r="H932" s="134">
        <v>300</v>
      </c>
      <c r="I932" s="12"/>
      <c r="J932" s="12"/>
      <c r="K932" s="12"/>
      <c r="L932" s="12"/>
      <c r="M932" s="12"/>
      <c r="N932" s="12"/>
      <c r="O932" s="12"/>
      <c r="P932" s="12"/>
      <c r="Q932" s="12"/>
      <c r="AD932" s="88" t="s">
        <v>105</v>
      </c>
      <c r="AF932" s="88" t="s">
        <v>1521</v>
      </c>
      <c r="AG932" s="88" t="s">
        <v>41</v>
      </c>
      <c r="AK932" s="3" t="s">
        <v>65</v>
      </c>
      <c r="AQ932" s="89" t="e">
        <f>IF(#REF!="základní",#REF!,0)</f>
        <v>#REF!</v>
      </c>
      <c r="AR932" s="89" t="e">
        <f>IF(#REF!="snížená",#REF!,0)</f>
        <v>#REF!</v>
      </c>
      <c r="AS932" s="89" t="e">
        <f>IF(#REF!="zákl. přenesená",#REF!,0)</f>
        <v>#REF!</v>
      </c>
      <c r="AT932" s="89" t="e">
        <f>IF(#REF!="sníž. přenesená",#REF!,0)</f>
        <v>#REF!</v>
      </c>
      <c r="AU932" s="89" t="e">
        <f>IF(#REF!="nulová",#REF!,0)</f>
        <v>#REF!</v>
      </c>
      <c r="AV932" s="3" t="s">
        <v>5</v>
      </c>
      <c r="AW932" s="89" t="e">
        <f>ROUND(#REF!*H932,2)</f>
        <v>#REF!</v>
      </c>
      <c r="AX932" s="3" t="s">
        <v>72</v>
      </c>
      <c r="AY932" s="88" t="s">
        <v>1661</v>
      </c>
    </row>
    <row r="933" spans="1:51" s="11" customFormat="1" ht="24.15" customHeight="1" x14ac:dyDescent="0.2">
      <c r="A933" s="12"/>
      <c r="B933" s="118"/>
      <c r="C933" s="96" t="s">
        <v>1662</v>
      </c>
      <c r="D933" s="96" t="s">
        <v>1521</v>
      </c>
      <c r="E933" s="97" t="s">
        <v>1663</v>
      </c>
      <c r="F933" s="98" t="s">
        <v>1664</v>
      </c>
      <c r="G933" s="99" t="s">
        <v>80</v>
      </c>
      <c r="H933" s="134">
        <v>300</v>
      </c>
      <c r="I933" s="12"/>
      <c r="J933" s="12"/>
      <c r="K933" s="12"/>
      <c r="L933" s="12"/>
      <c r="M933" s="12"/>
      <c r="N933" s="12"/>
      <c r="O933" s="12"/>
      <c r="P933" s="12"/>
      <c r="Q933" s="12"/>
      <c r="AD933" s="88" t="s">
        <v>105</v>
      </c>
      <c r="AF933" s="88" t="s">
        <v>1521</v>
      </c>
      <c r="AG933" s="88" t="s">
        <v>41</v>
      </c>
      <c r="AK933" s="3" t="s">
        <v>65</v>
      </c>
      <c r="AQ933" s="89" t="e">
        <f>IF(#REF!="základní",#REF!,0)</f>
        <v>#REF!</v>
      </c>
      <c r="AR933" s="89" t="e">
        <f>IF(#REF!="snížená",#REF!,0)</f>
        <v>#REF!</v>
      </c>
      <c r="AS933" s="89" t="e">
        <f>IF(#REF!="zákl. přenesená",#REF!,0)</f>
        <v>#REF!</v>
      </c>
      <c r="AT933" s="89" t="e">
        <f>IF(#REF!="sníž. přenesená",#REF!,0)</f>
        <v>#REF!</v>
      </c>
      <c r="AU933" s="89" t="e">
        <f>IF(#REF!="nulová",#REF!,0)</f>
        <v>#REF!</v>
      </c>
      <c r="AV933" s="3" t="s">
        <v>5</v>
      </c>
      <c r="AW933" s="89" t="e">
        <f>ROUND(#REF!*H933,2)</f>
        <v>#REF!</v>
      </c>
      <c r="AX933" s="3" t="s">
        <v>72</v>
      </c>
      <c r="AY933" s="88" t="s">
        <v>1665</v>
      </c>
    </row>
    <row r="934" spans="1:51" s="11" customFormat="1" ht="16.5" customHeight="1" x14ac:dyDescent="0.2">
      <c r="A934" s="12"/>
      <c r="B934" s="118"/>
      <c r="C934" s="96" t="s">
        <v>1666</v>
      </c>
      <c r="D934" s="96" t="s">
        <v>1521</v>
      </c>
      <c r="E934" s="97" t="s">
        <v>1667</v>
      </c>
      <c r="F934" s="98" t="s">
        <v>1668</v>
      </c>
      <c r="G934" s="99" t="s">
        <v>122</v>
      </c>
      <c r="H934" s="134">
        <v>50</v>
      </c>
      <c r="I934" s="12"/>
      <c r="J934" s="12"/>
      <c r="K934" s="12"/>
      <c r="L934" s="12"/>
      <c r="M934" s="12"/>
      <c r="N934" s="12"/>
      <c r="O934" s="12"/>
      <c r="P934" s="12"/>
      <c r="Q934" s="12"/>
      <c r="AD934" s="88" t="s">
        <v>105</v>
      </c>
      <c r="AF934" s="88" t="s">
        <v>1521</v>
      </c>
      <c r="AG934" s="88" t="s">
        <v>41</v>
      </c>
      <c r="AK934" s="3" t="s">
        <v>65</v>
      </c>
      <c r="AQ934" s="89" t="e">
        <f>IF(#REF!="základní",#REF!,0)</f>
        <v>#REF!</v>
      </c>
      <c r="AR934" s="89" t="e">
        <f>IF(#REF!="snížená",#REF!,0)</f>
        <v>#REF!</v>
      </c>
      <c r="AS934" s="89" t="e">
        <f>IF(#REF!="zákl. přenesená",#REF!,0)</f>
        <v>#REF!</v>
      </c>
      <c r="AT934" s="89" t="e">
        <f>IF(#REF!="sníž. přenesená",#REF!,0)</f>
        <v>#REF!</v>
      </c>
      <c r="AU934" s="89" t="e">
        <f>IF(#REF!="nulová",#REF!,0)</f>
        <v>#REF!</v>
      </c>
      <c r="AV934" s="3" t="s">
        <v>5</v>
      </c>
      <c r="AW934" s="89" t="e">
        <f>ROUND(#REF!*H934,2)</f>
        <v>#REF!</v>
      </c>
      <c r="AX934" s="3" t="s">
        <v>72</v>
      </c>
      <c r="AY934" s="88" t="s">
        <v>1669</v>
      </c>
    </row>
    <row r="935" spans="1:51" s="11" customFormat="1" ht="16.5" customHeight="1" x14ac:dyDescent="0.2">
      <c r="A935" s="12"/>
      <c r="B935" s="118"/>
      <c r="C935" s="96" t="s">
        <v>1670</v>
      </c>
      <c r="D935" s="96" t="s">
        <v>1521</v>
      </c>
      <c r="E935" s="97" t="s">
        <v>1671</v>
      </c>
      <c r="F935" s="98" t="s">
        <v>1672</v>
      </c>
      <c r="G935" s="99" t="s">
        <v>122</v>
      </c>
      <c r="H935" s="134">
        <v>150</v>
      </c>
      <c r="I935" s="12"/>
      <c r="J935" s="12"/>
      <c r="K935" s="12"/>
      <c r="L935" s="12"/>
      <c r="M935" s="12"/>
      <c r="N935" s="12"/>
      <c r="O935" s="12"/>
      <c r="P935" s="12"/>
      <c r="Q935" s="12"/>
      <c r="AD935" s="88" t="s">
        <v>105</v>
      </c>
      <c r="AF935" s="88" t="s">
        <v>1521</v>
      </c>
      <c r="AG935" s="88" t="s">
        <v>41</v>
      </c>
      <c r="AK935" s="3" t="s">
        <v>65</v>
      </c>
      <c r="AQ935" s="89" t="e">
        <f>IF(#REF!="základní",#REF!,0)</f>
        <v>#REF!</v>
      </c>
      <c r="AR935" s="89" t="e">
        <f>IF(#REF!="snížená",#REF!,0)</f>
        <v>#REF!</v>
      </c>
      <c r="AS935" s="89" t="e">
        <f>IF(#REF!="zákl. přenesená",#REF!,0)</f>
        <v>#REF!</v>
      </c>
      <c r="AT935" s="89" t="e">
        <f>IF(#REF!="sníž. přenesená",#REF!,0)</f>
        <v>#REF!</v>
      </c>
      <c r="AU935" s="89" t="e">
        <f>IF(#REF!="nulová",#REF!,0)</f>
        <v>#REF!</v>
      </c>
      <c r="AV935" s="3" t="s">
        <v>5</v>
      </c>
      <c r="AW935" s="89" t="e">
        <f>ROUND(#REF!*H935,2)</f>
        <v>#REF!</v>
      </c>
      <c r="AX935" s="3" t="s">
        <v>72</v>
      </c>
      <c r="AY935" s="88" t="s">
        <v>1673</v>
      </c>
    </row>
    <row r="936" spans="1:51" s="11" customFormat="1" ht="16.5" customHeight="1" x14ac:dyDescent="0.2">
      <c r="A936" s="12"/>
      <c r="B936" s="118"/>
      <c r="C936" s="96" t="s">
        <v>1674</v>
      </c>
      <c r="D936" s="96" t="s">
        <v>1521</v>
      </c>
      <c r="E936" s="97" t="s">
        <v>1675</v>
      </c>
      <c r="F936" s="98" t="s">
        <v>1676</v>
      </c>
      <c r="G936" s="99" t="s">
        <v>122</v>
      </c>
      <c r="H936" s="134">
        <v>150</v>
      </c>
      <c r="I936" s="12"/>
      <c r="J936" s="12"/>
      <c r="K936" s="12"/>
      <c r="L936" s="12"/>
      <c r="M936" s="12"/>
      <c r="N936" s="12"/>
      <c r="O936" s="12"/>
      <c r="P936" s="12"/>
      <c r="Q936" s="12"/>
      <c r="AD936" s="88" t="s">
        <v>105</v>
      </c>
      <c r="AF936" s="88" t="s">
        <v>1521</v>
      </c>
      <c r="AG936" s="88" t="s">
        <v>41</v>
      </c>
      <c r="AK936" s="3" t="s">
        <v>65</v>
      </c>
      <c r="AQ936" s="89" t="e">
        <f>IF(#REF!="základní",#REF!,0)</f>
        <v>#REF!</v>
      </c>
      <c r="AR936" s="89" t="e">
        <f>IF(#REF!="snížená",#REF!,0)</f>
        <v>#REF!</v>
      </c>
      <c r="AS936" s="89" t="e">
        <f>IF(#REF!="zákl. přenesená",#REF!,0)</f>
        <v>#REF!</v>
      </c>
      <c r="AT936" s="89" t="e">
        <f>IF(#REF!="sníž. přenesená",#REF!,0)</f>
        <v>#REF!</v>
      </c>
      <c r="AU936" s="89" t="e">
        <f>IF(#REF!="nulová",#REF!,0)</f>
        <v>#REF!</v>
      </c>
      <c r="AV936" s="3" t="s">
        <v>5</v>
      </c>
      <c r="AW936" s="89" t="e">
        <f>ROUND(#REF!*H936,2)</f>
        <v>#REF!</v>
      </c>
      <c r="AX936" s="3" t="s">
        <v>72</v>
      </c>
      <c r="AY936" s="88" t="s">
        <v>1677</v>
      </c>
    </row>
    <row r="937" spans="1:51" s="11" customFormat="1" ht="16.5" customHeight="1" x14ac:dyDescent="0.2">
      <c r="A937" s="12"/>
      <c r="B937" s="118"/>
      <c r="C937" s="96" t="s">
        <v>1678</v>
      </c>
      <c r="D937" s="96" t="s">
        <v>1521</v>
      </c>
      <c r="E937" s="97" t="s">
        <v>1679</v>
      </c>
      <c r="F937" s="98" t="s">
        <v>1680</v>
      </c>
      <c r="G937" s="99" t="s">
        <v>122</v>
      </c>
      <c r="H937" s="134">
        <v>150</v>
      </c>
      <c r="I937" s="12"/>
      <c r="J937" s="12"/>
      <c r="K937" s="12"/>
      <c r="L937" s="12"/>
      <c r="M937" s="12"/>
      <c r="N937" s="12"/>
      <c r="O937" s="12"/>
      <c r="P937" s="12"/>
      <c r="Q937" s="12"/>
      <c r="AD937" s="88" t="s">
        <v>105</v>
      </c>
      <c r="AF937" s="88" t="s">
        <v>1521</v>
      </c>
      <c r="AG937" s="88" t="s">
        <v>41</v>
      </c>
      <c r="AK937" s="3" t="s">
        <v>65</v>
      </c>
      <c r="AQ937" s="89" t="e">
        <f>IF(#REF!="základní",#REF!,0)</f>
        <v>#REF!</v>
      </c>
      <c r="AR937" s="89" t="e">
        <f>IF(#REF!="snížená",#REF!,0)</f>
        <v>#REF!</v>
      </c>
      <c r="AS937" s="89" t="e">
        <f>IF(#REF!="zákl. přenesená",#REF!,0)</f>
        <v>#REF!</v>
      </c>
      <c r="AT937" s="89" t="e">
        <f>IF(#REF!="sníž. přenesená",#REF!,0)</f>
        <v>#REF!</v>
      </c>
      <c r="AU937" s="89" t="e">
        <f>IF(#REF!="nulová",#REF!,0)</f>
        <v>#REF!</v>
      </c>
      <c r="AV937" s="3" t="s">
        <v>5</v>
      </c>
      <c r="AW937" s="89" t="e">
        <f>ROUND(#REF!*H937,2)</f>
        <v>#REF!</v>
      </c>
      <c r="AX937" s="3" t="s">
        <v>72</v>
      </c>
      <c r="AY937" s="88" t="s">
        <v>1681</v>
      </c>
    </row>
    <row r="938" spans="1:51" s="11" customFormat="1" ht="16.5" customHeight="1" x14ac:dyDescent="0.2">
      <c r="A938" s="12"/>
      <c r="B938" s="118"/>
      <c r="C938" s="96" t="s">
        <v>1682</v>
      </c>
      <c r="D938" s="96" t="s">
        <v>1521</v>
      </c>
      <c r="E938" s="97" t="s">
        <v>1683</v>
      </c>
      <c r="F938" s="98" t="s">
        <v>1684</v>
      </c>
      <c r="G938" s="99" t="s">
        <v>122</v>
      </c>
      <c r="H938" s="134">
        <v>20</v>
      </c>
      <c r="I938" s="12"/>
      <c r="J938" s="12"/>
      <c r="K938" s="12"/>
      <c r="L938" s="12"/>
      <c r="M938" s="12"/>
      <c r="N938" s="12"/>
      <c r="O938" s="12"/>
      <c r="P938" s="12"/>
      <c r="Q938" s="12"/>
      <c r="AD938" s="88" t="s">
        <v>105</v>
      </c>
      <c r="AF938" s="88" t="s">
        <v>1521</v>
      </c>
      <c r="AG938" s="88" t="s">
        <v>41</v>
      </c>
      <c r="AK938" s="3" t="s">
        <v>65</v>
      </c>
      <c r="AQ938" s="89" t="e">
        <f>IF(#REF!="základní",#REF!,0)</f>
        <v>#REF!</v>
      </c>
      <c r="AR938" s="89" t="e">
        <f>IF(#REF!="snížená",#REF!,0)</f>
        <v>#REF!</v>
      </c>
      <c r="AS938" s="89" t="e">
        <f>IF(#REF!="zákl. přenesená",#REF!,0)</f>
        <v>#REF!</v>
      </c>
      <c r="AT938" s="89" t="e">
        <f>IF(#REF!="sníž. přenesená",#REF!,0)</f>
        <v>#REF!</v>
      </c>
      <c r="AU938" s="89" t="e">
        <f>IF(#REF!="nulová",#REF!,0)</f>
        <v>#REF!</v>
      </c>
      <c r="AV938" s="3" t="s">
        <v>5</v>
      </c>
      <c r="AW938" s="89" t="e">
        <f>ROUND(#REF!*H938,2)</f>
        <v>#REF!</v>
      </c>
      <c r="AX938" s="3" t="s">
        <v>72</v>
      </c>
      <c r="AY938" s="88" t="s">
        <v>1685</v>
      </c>
    </row>
    <row r="939" spans="1:51" s="11" customFormat="1" ht="16.5" customHeight="1" x14ac:dyDescent="0.2">
      <c r="A939" s="12"/>
      <c r="B939" s="118"/>
      <c r="C939" s="96" t="s">
        <v>1686</v>
      </c>
      <c r="D939" s="96" t="s">
        <v>1521</v>
      </c>
      <c r="E939" s="97" t="s">
        <v>1687</v>
      </c>
      <c r="F939" s="98" t="s">
        <v>1688</v>
      </c>
      <c r="G939" s="99" t="s">
        <v>122</v>
      </c>
      <c r="H939" s="134">
        <v>50</v>
      </c>
      <c r="I939" s="12"/>
      <c r="J939" s="12"/>
      <c r="K939" s="12"/>
      <c r="L939" s="12"/>
      <c r="M939" s="12"/>
      <c r="N939" s="12"/>
      <c r="O939" s="12"/>
      <c r="P939" s="12"/>
      <c r="Q939" s="12"/>
      <c r="AD939" s="88" t="s">
        <v>105</v>
      </c>
      <c r="AF939" s="88" t="s">
        <v>1521</v>
      </c>
      <c r="AG939" s="88" t="s">
        <v>41</v>
      </c>
      <c r="AK939" s="3" t="s">
        <v>65</v>
      </c>
      <c r="AQ939" s="89" t="e">
        <f>IF(#REF!="základní",#REF!,0)</f>
        <v>#REF!</v>
      </c>
      <c r="AR939" s="89" t="e">
        <f>IF(#REF!="snížená",#REF!,0)</f>
        <v>#REF!</v>
      </c>
      <c r="AS939" s="89" t="e">
        <f>IF(#REF!="zákl. přenesená",#REF!,0)</f>
        <v>#REF!</v>
      </c>
      <c r="AT939" s="89" t="e">
        <f>IF(#REF!="sníž. přenesená",#REF!,0)</f>
        <v>#REF!</v>
      </c>
      <c r="AU939" s="89" t="e">
        <f>IF(#REF!="nulová",#REF!,0)</f>
        <v>#REF!</v>
      </c>
      <c r="AV939" s="3" t="s">
        <v>5</v>
      </c>
      <c r="AW939" s="89" t="e">
        <f>ROUND(#REF!*H939,2)</f>
        <v>#REF!</v>
      </c>
      <c r="AX939" s="3" t="s">
        <v>72</v>
      </c>
      <c r="AY939" s="88" t="s">
        <v>1689</v>
      </c>
    </row>
    <row r="940" spans="1:51" s="11" customFormat="1" ht="16.5" customHeight="1" x14ac:dyDescent="0.2">
      <c r="A940" s="12"/>
      <c r="B940" s="118"/>
      <c r="C940" s="96" t="s">
        <v>1690</v>
      </c>
      <c r="D940" s="96" t="s">
        <v>1521</v>
      </c>
      <c r="E940" s="97" t="s">
        <v>1691</v>
      </c>
      <c r="F940" s="98" t="s">
        <v>1692</v>
      </c>
      <c r="G940" s="99" t="s">
        <v>86</v>
      </c>
      <c r="H940" s="134">
        <v>1000</v>
      </c>
      <c r="I940" s="12"/>
      <c r="J940" s="12"/>
      <c r="K940" s="12"/>
      <c r="L940" s="12"/>
      <c r="M940" s="12"/>
      <c r="N940" s="12"/>
      <c r="O940" s="12"/>
      <c r="P940" s="12"/>
      <c r="Q940" s="12"/>
      <c r="AD940" s="88" t="s">
        <v>105</v>
      </c>
      <c r="AF940" s="88" t="s">
        <v>1521</v>
      </c>
      <c r="AG940" s="88" t="s">
        <v>41</v>
      </c>
      <c r="AK940" s="3" t="s">
        <v>65</v>
      </c>
      <c r="AQ940" s="89" t="e">
        <f>IF(#REF!="základní",#REF!,0)</f>
        <v>#REF!</v>
      </c>
      <c r="AR940" s="89" t="e">
        <f>IF(#REF!="snížená",#REF!,0)</f>
        <v>#REF!</v>
      </c>
      <c r="AS940" s="89" t="e">
        <f>IF(#REF!="zákl. přenesená",#REF!,0)</f>
        <v>#REF!</v>
      </c>
      <c r="AT940" s="89" t="e">
        <f>IF(#REF!="sníž. přenesená",#REF!,0)</f>
        <v>#REF!</v>
      </c>
      <c r="AU940" s="89" t="e">
        <f>IF(#REF!="nulová",#REF!,0)</f>
        <v>#REF!</v>
      </c>
      <c r="AV940" s="3" t="s">
        <v>5</v>
      </c>
      <c r="AW940" s="89" t="e">
        <f>ROUND(#REF!*H940,2)</f>
        <v>#REF!</v>
      </c>
      <c r="AX940" s="3" t="s">
        <v>72</v>
      </c>
      <c r="AY940" s="88" t="s">
        <v>1693</v>
      </c>
    </row>
    <row r="941" spans="1:51" s="11" customFormat="1" ht="16.5" customHeight="1" x14ac:dyDescent="0.2">
      <c r="A941" s="12"/>
      <c r="B941" s="118"/>
      <c r="C941" s="96" t="s">
        <v>1694</v>
      </c>
      <c r="D941" s="96" t="s">
        <v>1521</v>
      </c>
      <c r="E941" s="97" t="s">
        <v>1695</v>
      </c>
      <c r="F941" s="98" t="s">
        <v>1696</v>
      </c>
      <c r="G941" s="99" t="s">
        <v>86</v>
      </c>
      <c r="H941" s="134">
        <v>500</v>
      </c>
      <c r="I941" s="12"/>
      <c r="J941" s="12"/>
      <c r="K941" s="12"/>
      <c r="L941" s="12"/>
      <c r="M941" s="12"/>
      <c r="N941" s="12"/>
      <c r="O941" s="12"/>
      <c r="P941" s="12"/>
      <c r="Q941" s="12"/>
      <c r="AD941" s="88" t="s">
        <v>105</v>
      </c>
      <c r="AF941" s="88" t="s">
        <v>1521</v>
      </c>
      <c r="AG941" s="88" t="s">
        <v>41</v>
      </c>
      <c r="AK941" s="3" t="s">
        <v>65</v>
      </c>
      <c r="AQ941" s="89" t="e">
        <f>IF(#REF!="základní",#REF!,0)</f>
        <v>#REF!</v>
      </c>
      <c r="AR941" s="89" t="e">
        <f>IF(#REF!="snížená",#REF!,0)</f>
        <v>#REF!</v>
      </c>
      <c r="AS941" s="89" t="e">
        <f>IF(#REF!="zákl. přenesená",#REF!,0)</f>
        <v>#REF!</v>
      </c>
      <c r="AT941" s="89" t="e">
        <f>IF(#REF!="sníž. přenesená",#REF!,0)</f>
        <v>#REF!</v>
      </c>
      <c r="AU941" s="89" t="e">
        <f>IF(#REF!="nulová",#REF!,0)</f>
        <v>#REF!</v>
      </c>
      <c r="AV941" s="3" t="s">
        <v>5</v>
      </c>
      <c r="AW941" s="89" t="e">
        <f>ROUND(#REF!*H941,2)</f>
        <v>#REF!</v>
      </c>
      <c r="AX941" s="3" t="s">
        <v>72</v>
      </c>
      <c r="AY941" s="88" t="s">
        <v>1697</v>
      </c>
    </row>
    <row r="942" spans="1:51" s="11" customFormat="1" ht="16.5" customHeight="1" x14ac:dyDescent="0.2">
      <c r="A942" s="12"/>
      <c r="B942" s="118"/>
      <c r="C942" s="96" t="s">
        <v>1698</v>
      </c>
      <c r="D942" s="96" t="s">
        <v>1521</v>
      </c>
      <c r="E942" s="97" t="s">
        <v>1699</v>
      </c>
      <c r="F942" s="98" t="s">
        <v>1700</v>
      </c>
      <c r="G942" s="99" t="s">
        <v>122</v>
      </c>
      <c r="H942" s="134">
        <v>300</v>
      </c>
      <c r="I942" s="12"/>
      <c r="J942" s="12"/>
      <c r="K942" s="12"/>
      <c r="L942" s="12"/>
      <c r="M942" s="12"/>
      <c r="N942" s="12"/>
      <c r="O942" s="12"/>
      <c r="P942" s="12"/>
      <c r="Q942" s="12"/>
      <c r="AD942" s="88" t="s">
        <v>105</v>
      </c>
      <c r="AF942" s="88" t="s">
        <v>1521</v>
      </c>
      <c r="AG942" s="88" t="s">
        <v>41</v>
      </c>
      <c r="AK942" s="3" t="s">
        <v>65</v>
      </c>
      <c r="AQ942" s="89" t="e">
        <f>IF(#REF!="základní",#REF!,0)</f>
        <v>#REF!</v>
      </c>
      <c r="AR942" s="89" t="e">
        <f>IF(#REF!="snížená",#REF!,0)</f>
        <v>#REF!</v>
      </c>
      <c r="AS942" s="89" t="e">
        <f>IF(#REF!="zákl. přenesená",#REF!,0)</f>
        <v>#REF!</v>
      </c>
      <c r="AT942" s="89" t="e">
        <f>IF(#REF!="sníž. přenesená",#REF!,0)</f>
        <v>#REF!</v>
      </c>
      <c r="AU942" s="89" t="e">
        <f>IF(#REF!="nulová",#REF!,0)</f>
        <v>#REF!</v>
      </c>
      <c r="AV942" s="3" t="s">
        <v>5</v>
      </c>
      <c r="AW942" s="89" t="e">
        <f>ROUND(#REF!*H942,2)</f>
        <v>#REF!</v>
      </c>
      <c r="AX942" s="3" t="s">
        <v>72</v>
      </c>
      <c r="AY942" s="88" t="s">
        <v>1701</v>
      </c>
    </row>
    <row r="943" spans="1:51" s="11" customFormat="1" ht="16.5" customHeight="1" x14ac:dyDescent="0.2">
      <c r="A943" s="12"/>
      <c r="B943" s="118"/>
      <c r="C943" s="96" t="s">
        <v>1702</v>
      </c>
      <c r="D943" s="96" t="s">
        <v>1521</v>
      </c>
      <c r="E943" s="97" t="s">
        <v>1703</v>
      </c>
      <c r="F943" s="98" t="s">
        <v>1704</v>
      </c>
      <c r="G943" s="99" t="s">
        <v>122</v>
      </c>
      <c r="H943" s="134">
        <v>300</v>
      </c>
      <c r="I943" s="12"/>
      <c r="J943" s="12"/>
      <c r="K943" s="12"/>
      <c r="L943" s="12"/>
      <c r="M943" s="12"/>
      <c r="N943" s="12"/>
      <c r="O943" s="12"/>
      <c r="P943" s="12"/>
      <c r="Q943" s="12"/>
      <c r="AD943" s="88" t="s">
        <v>105</v>
      </c>
      <c r="AF943" s="88" t="s">
        <v>1521</v>
      </c>
      <c r="AG943" s="88" t="s">
        <v>41</v>
      </c>
      <c r="AK943" s="3" t="s">
        <v>65</v>
      </c>
      <c r="AQ943" s="89" t="e">
        <f>IF(#REF!="základní",#REF!,0)</f>
        <v>#REF!</v>
      </c>
      <c r="AR943" s="89" t="e">
        <f>IF(#REF!="snížená",#REF!,0)</f>
        <v>#REF!</v>
      </c>
      <c r="AS943" s="89" t="e">
        <f>IF(#REF!="zákl. přenesená",#REF!,0)</f>
        <v>#REF!</v>
      </c>
      <c r="AT943" s="89" t="e">
        <f>IF(#REF!="sníž. přenesená",#REF!,0)</f>
        <v>#REF!</v>
      </c>
      <c r="AU943" s="89" t="e">
        <f>IF(#REF!="nulová",#REF!,0)</f>
        <v>#REF!</v>
      </c>
      <c r="AV943" s="3" t="s">
        <v>5</v>
      </c>
      <c r="AW943" s="89" t="e">
        <f>ROUND(#REF!*H943,2)</f>
        <v>#REF!</v>
      </c>
      <c r="AX943" s="3" t="s">
        <v>72</v>
      </c>
      <c r="AY943" s="88" t="s">
        <v>1705</v>
      </c>
    </row>
    <row r="944" spans="1:51" s="11" customFormat="1" ht="16.5" customHeight="1" x14ac:dyDescent="0.2">
      <c r="A944" s="12"/>
      <c r="B944" s="118"/>
      <c r="C944" s="96" t="s">
        <v>1706</v>
      </c>
      <c r="D944" s="96" t="s">
        <v>1521</v>
      </c>
      <c r="E944" s="97" t="s">
        <v>1707</v>
      </c>
      <c r="F944" s="98" t="s">
        <v>1708</v>
      </c>
      <c r="G944" s="99" t="s">
        <v>122</v>
      </c>
      <c r="H944" s="134">
        <v>500</v>
      </c>
      <c r="I944" s="12"/>
      <c r="J944" s="12"/>
      <c r="K944" s="12"/>
      <c r="L944" s="12"/>
      <c r="M944" s="12"/>
      <c r="N944" s="12"/>
      <c r="O944" s="12"/>
      <c r="P944" s="12"/>
      <c r="Q944" s="12"/>
      <c r="AD944" s="88" t="s">
        <v>105</v>
      </c>
      <c r="AF944" s="88" t="s">
        <v>1521</v>
      </c>
      <c r="AG944" s="88" t="s">
        <v>41</v>
      </c>
      <c r="AK944" s="3" t="s">
        <v>65</v>
      </c>
      <c r="AQ944" s="89" t="e">
        <f>IF(#REF!="základní",#REF!,0)</f>
        <v>#REF!</v>
      </c>
      <c r="AR944" s="89" t="e">
        <f>IF(#REF!="snížená",#REF!,0)</f>
        <v>#REF!</v>
      </c>
      <c r="AS944" s="89" t="e">
        <f>IF(#REF!="zákl. přenesená",#REF!,0)</f>
        <v>#REF!</v>
      </c>
      <c r="AT944" s="89" t="e">
        <f>IF(#REF!="sníž. přenesená",#REF!,0)</f>
        <v>#REF!</v>
      </c>
      <c r="AU944" s="89" t="e">
        <f>IF(#REF!="nulová",#REF!,0)</f>
        <v>#REF!</v>
      </c>
      <c r="AV944" s="3" t="s">
        <v>5</v>
      </c>
      <c r="AW944" s="89" t="e">
        <f>ROUND(#REF!*H944,2)</f>
        <v>#REF!</v>
      </c>
      <c r="AX944" s="3" t="s">
        <v>72</v>
      </c>
      <c r="AY944" s="88" t="s">
        <v>1709</v>
      </c>
    </row>
    <row r="945" spans="1:51" s="11" customFormat="1" ht="16.5" customHeight="1" x14ac:dyDescent="0.2">
      <c r="A945" s="12"/>
      <c r="B945" s="118"/>
      <c r="C945" s="96" t="s">
        <v>1710</v>
      </c>
      <c r="D945" s="96" t="s">
        <v>1521</v>
      </c>
      <c r="E945" s="97" t="s">
        <v>1711</v>
      </c>
      <c r="F945" s="98" t="s">
        <v>1712</v>
      </c>
      <c r="G945" s="99" t="s">
        <v>122</v>
      </c>
      <c r="H945" s="134">
        <v>400</v>
      </c>
      <c r="I945" s="12"/>
      <c r="J945" s="12"/>
      <c r="K945" s="12"/>
      <c r="L945" s="12"/>
      <c r="M945" s="12"/>
      <c r="N945" s="12"/>
      <c r="O945" s="12"/>
      <c r="P945" s="12"/>
      <c r="Q945" s="12"/>
      <c r="AD945" s="88" t="s">
        <v>105</v>
      </c>
      <c r="AF945" s="88" t="s">
        <v>1521</v>
      </c>
      <c r="AG945" s="88" t="s">
        <v>41</v>
      </c>
      <c r="AK945" s="3" t="s">
        <v>65</v>
      </c>
      <c r="AQ945" s="89" t="e">
        <f>IF(#REF!="základní",#REF!,0)</f>
        <v>#REF!</v>
      </c>
      <c r="AR945" s="89" t="e">
        <f>IF(#REF!="snížená",#REF!,0)</f>
        <v>#REF!</v>
      </c>
      <c r="AS945" s="89" t="e">
        <f>IF(#REF!="zákl. přenesená",#REF!,0)</f>
        <v>#REF!</v>
      </c>
      <c r="AT945" s="89" t="e">
        <f>IF(#REF!="sníž. přenesená",#REF!,0)</f>
        <v>#REF!</v>
      </c>
      <c r="AU945" s="89" t="e">
        <f>IF(#REF!="nulová",#REF!,0)</f>
        <v>#REF!</v>
      </c>
      <c r="AV945" s="3" t="s">
        <v>5</v>
      </c>
      <c r="AW945" s="89" t="e">
        <f>ROUND(#REF!*H945,2)</f>
        <v>#REF!</v>
      </c>
      <c r="AX945" s="3" t="s">
        <v>72</v>
      </c>
      <c r="AY945" s="88" t="s">
        <v>1713</v>
      </c>
    </row>
    <row r="946" spans="1:51" s="11" customFormat="1" ht="16.5" customHeight="1" x14ac:dyDescent="0.2">
      <c r="A946" s="12"/>
      <c r="B946" s="118"/>
      <c r="C946" s="96" t="s">
        <v>1714</v>
      </c>
      <c r="D946" s="96" t="s">
        <v>1521</v>
      </c>
      <c r="E946" s="97" t="s">
        <v>1715</v>
      </c>
      <c r="F946" s="98" t="s">
        <v>1716</v>
      </c>
      <c r="G946" s="99" t="s">
        <v>122</v>
      </c>
      <c r="H946" s="134">
        <v>300</v>
      </c>
      <c r="I946" s="12"/>
      <c r="J946" s="12"/>
      <c r="K946" s="12"/>
      <c r="L946" s="12"/>
      <c r="M946" s="12"/>
      <c r="N946" s="12"/>
      <c r="O946" s="12"/>
      <c r="P946" s="12"/>
      <c r="Q946" s="12"/>
      <c r="AD946" s="88" t="s">
        <v>105</v>
      </c>
      <c r="AF946" s="88" t="s">
        <v>1521</v>
      </c>
      <c r="AG946" s="88" t="s">
        <v>41</v>
      </c>
      <c r="AK946" s="3" t="s">
        <v>65</v>
      </c>
      <c r="AQ946" s="89" t="e">
        <f>IF(#REF!="základní",#REF!,0)</f>
        <v>#REF!</v>
      </c>
      <c r="AR946" s="89" t="e">
        <f>IF(#REF!="snížená",#REF!,0)</f>
        <v>#REF!</v>
      </c>
      <c r="AS946" s="89" t="e">
        <f>IF(#REF!="zákl. přenesená",#REF!,0)</f>
        <v>#REF!</v>
      </c>
      <c r="AT946" s="89" t="e">
        <f>IF(#REF!="sníž. přenesená",#REF!,0)</f>
        <v>#REF!</v>
      </c>
      <c r="AU946" s="89" t="e">
        <f>IF(#REF!="nulová",#REF!,0)</f>
        <v>#REF!</v>
      </c>
      <c r="AV946" s="3" t="s">
        <v>5</v>
      </c>
      <c r="AW946" s="89" t="e">
        <f>ROUND(#REF!*H946,2)</f>
        <v>#REF!</v>
      </c>
      <c r="AX946" s="3" t="s">
        <v>72</v>
      </c>
      <c r="AY946" s="88" t="s">
        <v>1717</v>
      </c>
    </row>
    <row r="947" spans="1:51" s="11" customFormat="1" ht="21.75" customHeight="1" x14ac:dyDescent="0.2">
      <c r="A947" s="12"/>
      <c r="B947" s="118"/>
      <c r="C947" s="96" t="s">
        <v>1718</v>
      </c>
      <c r="D947" s="96" t="s">
        <v>1521</v>
      </c>
      <c r="E947" s="97" t="s">
        <v>1719</v>
      </c>
      <c r="F947" s="98" t="s">
        <v>1720</v>
      </c>
      <c r="G947" s="99" t="s">
        <v>190</v>
      </c>
      <c r="H947" s="134">
        <v>200</v>
      </c>
      <c r="I947" s="12"/>
      <c r="J947" s="12"/>
      <c r="K947" s="12"/>
      <c r="L947" s="12"/>
      <c r="M947" s="12"/>
      <c r="N947" s="12"/>
      <c r="O947" s="12"/>
      <c r="P947" s="12"/>
      <c r="Q947" s="12"/>
      <c r="AD947" s="88" t="s">
        <v>105</v>
      </c>
      <c r="AF947" s="88" t="s">
        <v>1521</v>
      </c>
      <c r="AG947" s="88" t="s">
        <v>41</v>
      </c>
      <c r="AK947" s="3" t="s">
        <v>65</v>
      </c>
      <c r="AQ947" s="89" t="e">
        <f>IF(#REF!="základní",#REF!,0)</f>
        <v>#REF!</v>
      </c>
      <c r="AR947" s="89" t="e">
        <f>IF(#REF!="snížená",#REF!,0)</f>
        <v>#REF!</v>
      </c>
      <c r="AS947" s="89" t="e">
        <f>IF(#REF!="zákl. přenesená",#REF!,0)</f>
        <v>#REF!</v>
      </c>
      <c r="AT947" s="89" t="e">
        <f>IF(#REF!="sníž. přenesená",#REF!,0)</f>
        <v>#REF!</v>
      </c>
      <c r="AU947" s="89" t="e">
        <f>IF(#REF!="nulová",#REF!,0)</f>
        <v>#REF!</v>
      </c>
      <c r="AV947" s="3" t="s">
        <v>5</v>
      </c>
      <c r="AW947" s="89" t="e">
        <f>ROUND(#REF!*H947,2)</f>
        <v>#REF!</v>
      </c>
      <c r="AX947" s="3" t="s">
        <v>72</v>
      </c>
      <c r="AY947" s="88" t="s">
        <v>1721</v>
      </c>
    </row>
    <row r="948" spans="1:51" s="11" customFormat="1" ht="21.75" customHeight="1" x14ac:dyDescent="0.2">
      <c r="A948" s="12"/>
      <c r="B948" s="118"/>
      <c r="C948" s="96" t="s">
        <v>1722</v>
      </c>
      <c r="D948" s="96" t="s">
        <v>1521</v>
      </c>
      <c r="E948" s="97" t="s">
        <v>1723</v>
      </c>
      <c r="F948" s="98" t="s">
        <v>1724</v>
      </c>
      <c r="G948" s="99" t="s">
        <v>190</v>
      </c>
      <c r="H948" s="134">
        <v>200</v>
      </c>
      <c r="I948" s="12"/>
      <c r="J948" s="12"/>
      <c r="K948" s="12"/>
      <c r="L948" s="12"/>
      <c r="M948" s="12"/>
      <c r="N948" s="12"/>
      <c r="O948" s="12"/>
      <c r="P948" s="12"/>
      <c r="Q948" s="12"/>
      <c r="AD948" s="88" t="s">
        <v>105</v>
      </c>
      <c r="AF948" s="88" t="s">
        <v>1521</v>
      </c>
      <c r="AG948" s="88" t="s">
        <v>41</v>
      </c>
      <c r="AK948" s="3" t="s">
        <v>65</v>
      </c>
      <c r="AQ948" s="89" t="e">
        <f>IF(#REF!="základní",#REF!,0)</f>
        <v>#REF!</v>
      </c>
      <c r="AR948" s="89" t="e">
        <f>IF(#REF!="snížená",#REF!,0)</f>
        <v>#REF!</v>
      </c>
      <c r="AS948" s="89" t="e">
        <f>IF(#REF!="zákl. přenesená",#REF!,0)</f>
        <v>#REF!</v>
      </c>
      <c r="AT948" s="89" t="e">
        <f>IF(#REF!="sníž. přenesená",#REF!,0)</f>
        <v>#REF!</v>
      </c>
      <c r="AU948" s="89" t="e">
        <f>IF(#REF!="nulová",#REF!,0)</f>
        <v>#REF!</v>
      </c>
      <c r="AV948" s="3" t="s">
        <v>5</v>
      </c>
      <c r="AW948" s="89" t="e">
        <f>ROUND(#REF!*H948,2)</f>
        <v>#REF!</v>
      </c>
      <c r="AX948" s="3" t="s">
        <v>72</v>
      </c>
      <c r="AY948" s="88" t="s">
        <v>1725</v>
      </c>
    </row>
    <row r="949" spans="1:51" s="11" customFormat="1" ht="16.5" customHeight="1" x14ac:dyDescent="0.2">
      <c r="A949" s="12"/>
      <c r="B949" s="118"/>
      <c r="C949" s="96" t="s">
        <v>1726</v>
      </c>
      <c r="D949" s="96" t="s">
        <v>1521</v>
      </c>
      <c r="E949" s="97" t="s">
        <v>1727</v>
      </c>
      <c r="F949" s="98" t="s">
        <v>1728</v>
      </c>
      <c r="G949" s="99" t="s">
        <v>122</v>
      </c>
      <c r="H949" s="134">
        <v>80</v>
      </c>
      <c r="I949" s="12"/>
      <c r="J949" s="12"/>
      <c r="K949" s="12"/>
      <c r="L949" s="12"/>
      <c r="M949" s="12"/>
      <c r="N949" s="12"/>
      <c r="O949" s="12"/>
      <c r="P949" s="12"/>
      <c r="Q949" s="12"/>
      <c r="AD949" s="88" t="s">
        <v>105</v>
      </c>
      <c r="AF949" s="88" t="s">
        <v>1521</v>
      </c>
      <c r="AG949" s="88" t="s">
        <v>41</v>
      </c>
      <c r="AK949" s="3" t="s">
        <v>65</v>
      </c>
      <c r="AQ949" s="89" t="e">
        <f>IF(#REF!="základní",#REF!,0)</f>
        <v>#REF!</v>
      </c>
      <c r="AR949" s="89" t="e">
        <f>IF(#REF!="snížená",#REF!,0)</f>
        <v>#REF!</v>
      </c>
      <c r="AS949" s="89" t="e">
        <f>IF(#REF!="zákl. přenesená",#REF!,0)</f>
        <v>#REF!</v>
      </c>
      <c r="AT949" s="89" t="e">
        <f>IF(#REF!="sníž. přenesená",#REF!,0)</f>
        <v>#REF!</v>
      </c>
      <c r="AU949" s="89" t="e">
        <f>IF(#REF!="nulová",#REF!,0)</f>
        <v>#REF!</v>
      </c>
      <c r="AV949" s="3" t="s">
        <v>5</v>
      </c>
      <c r="AW949" s="89" t="e">
        <f>ROUND(#REF!*H949,2)</f>
        <v>#REF!</v>
      </c>
      <c r="AX949" s="3" t="s">
        <v>72</v>
      </c>
      <c r="AY949" s="88" t="s">
        <v>1729</v>
      </c>
    </row>
    <row r="950" spans="1:51" s="11" customFormat="1" ht="21.75" customHeight="1" x14ac:dyDescent="0.2">
      <c r="A950" s="12"/>
      <c r="B950" s="118"/>
      <c r="C950" s="96" t="s">
        <v>1730</v>
      </c>
      <c r="D950" s="96" t="s">
        <v>1521</v>
      </c>
      <c r="E950" s="97" t="s">
        <v>1731</v>
      </c>
      <c r="F950" s="98" t="s">
        <v>1732</v>
      </c>
      <c r="G950" s="99" t="s">
        <v>80</v>
      </c>
      <c r="H950" s="134">
        <v>150</v>
      </c>
      <c r="I950" s="12"/>
      <c r="J950" s="12"/>
      <c r="K950" s="12"/>
      <c r="L950" s="12"/>
      <c r="M950" s="12"/>
      <c r="N950" s="12"/>
      <c r="O950" s="12"/>
      <c r="P950" s="12"/>
      <c r="Q950" s="12"/>
      <c r="AD950" s="88" t="s">
        <v>105</v>
      </c>
      <c r="AF950" s="88" t="s">
        <v>1521</v>
      </c>
      <c r="AG950" s="88" t="s">
        <v>41</v>
      </c>
      <c r="AK950" s="3" t="s">
        <v>65</v>
      </c>
      <c r="AQ950" s="89" t="e">
        <f>IF(#REF!="základní",#REF!,0)</f>
        <v>#REF!</v>
      </c>
      <c r="AR950" s="89" t="e">
        <f>IF(#REF!="snížená",#REF!,0)</f>
        <v>#REF!</v>
      </c>
      <c r="AS950" s="89" t="e">
        <f>IF(#REF!="zákl. přenesená",#REF!,0)</f>
        <v>#REF!</v>
      </c>
      <c r="AT950" s="89" t="e">
        <f>IF(#REF!="sníž. přenesená",#REF!,0)</f>
        <v>#REF!</v>
      </c>
      <c r="AU950" s="89" t="e">
        <f>IF(#REF!="nulová",#REF!,0)</f>
        <v>#REF!</v>
      </c>
      <c r="AV950" s="3" t="s">
        <v>5</v>
      </c>
      <c r="AW950" s="89" t="e">
        <f>ROUND(#REF!*H950,2)</f>
        <v>#REF!</v>
      </c>
      <c r="AX950" s="3" t="s">
        <v>72</v>
      </c>
      <c r="AY950" s="88" t="s">
        <v>1733</v>
      </c>
    </row>
    <row r="951" spans="1:51" s="11" customFormat="1" ht="21.75" customHeight="1" x14ac:dyDescent="0.2">
      <c r="A951" s="12"/>
      <c r="B951" s="118"/>
      <c r="C951" s="96" t="s">
        <v>1734</v>
      </c>
      <c r="D951" s="96" t="s">
        <v>1521</v>
      </c>
      <c r="E951" s="97" t="s">
        <v>1735</v>
      </c>
      <c r="F951" s="98" t="s">
        <v>1736</v>
      </c>
      <c r="G951" s="99" t="s">
        <v>80</v>
      </c>
      <c r="H951" s="134">
        <v>150</v>
      </c>
      <c r="I951" s="12"/>
      <c r="J951" s="12"/>
      <c r="K951" s="12"/>
      <c r="L951" s="12"/>
      <c r="M951" s="12"/>
      <c r="N951" s="12"/>
      <c r="O951" s="12"/>
      <c r="P951" s="12"/>
      <c r="Q951" s="12"/>
      <c r="AD951" s="88" t="s">
        <v>105</v>
      </c>
      <c r="AF951" s="88" t="s">
        <v>1521</v>
      </c>
      <c r="AG951" s="88" t="s">
        <v>41</v>
      </c>
      <c r="AK951" s="3" t="s">
        <v>65</v>
      </c>
      <c r="AQ951" s="89" t="e">
        <f>IF(#REF!="základní",#REF!,0)</f>
        <v>#REF!</v>
      </c>
      <c r="AR951" s="89" t="e">
        <f>IF(#REF!="snížená",#REF!,0)</f>
        <v>#REF!</v>
      </c>
      <c r="AS951" s="89" t="e">
        <f>IF(#REF!="zákl. přenesená",#REF!,0)</f>
        <v>#REF!</v>
      </c>
      <c r="AT951" s="89" t="e">
        <f>IF(#REF!="sníž. přenesená",#REF!,0)</f>
        <v>#REF!</v>
      </c>
      <c r="AU951" s="89" t="e">
        <f>IF(#REF!="nulová",#REF!,0)</f>
        <v>#REF!</v>
      </c>
      <c r="AV951" s="3" t="s">
        <v>5</v>
      </c>
      <c r="AW951" s="89" t="e">
        <f>ROUND(#REF!*H951,2)</f>
        <v>#REF!</v>
      </c>
      <c r="AX951" s="3" t="s">
        <v>72</v>
      </c>
      <c r="AY951" s="88" t="s">
        <v>1737</v>
      </c>
    </row>
    <row r="952" spans="1:51" s="68" customFormat="1" ht="22.8" customHeight="1" x14ac:dyDescent="0.25">
      <c r="B952" s="126"/>
      <c r="C952" s="65"/>
      <c r="D952" s="127" t="s">
        <v>38</v>
      </c>
      <c r="E952" s="130" t="s">
        <v>1738</v>
      </c>
      <c r="F952" s="130" t="s">
        <v>1739</v>
      </c>
      <c r="G952" s="65"/>
      <c r="H952" s="129"/>
      <c r="AD952" s="70" t="s">
        <v>72</v>
      </c>
      <c r="AF952" s="72" t="s">
        <v>38</v>
      </c>
      <c r="AG952" s="72" t="s">
        <v>5</v>
      </c>
      <c r="AK952" s="70" t="s">
        <v>65</v>
      </c>
      <c r="AW952" s="73" t="e">
        <f>SUM(AW953:AW1012)</f>
        <v>#REF!</v>
      </c>
    </row>
    <row r="953" spans="1:51" s="11" customFormat="1" ht="134.25" customHeight="1" x14ac:dyDescent="0.2">
      <c r="A953" s="12"/>
      <c r="B953" s="118"/>
      <c r="C953" s="79" t="s">
        <v>1740</v>
      </c>
      <c r="D953" s="79" t="s">
        <v>68</v>
      </c>
      <c r="E953" s="80" t="s">
        <v>1741</v>
      </c>
      <c r="F953" s="92" t="s">
        <v>1742</v>
      </c>
      <c r="G953" s="82" t="s">
        <v>122</v>
      </c>
      <c r="H953" s="131">
        <v>2</v>
      </c>
      <c r="I953" s="12"/>
      <c r="J953" s="12"/>
      <c r="K953" s="12"/>
      <c r="L953" s="12"/>
      <c r="M953" s="12"/>
      <c r="N953" s="12"/>
      <c r="O953" s="12"/>
      <c r="P953" s="12"/>
      <c r="Q953" s="12"/>
      <c r="AD953" s="88" t="s">
        <v>1743</v>
      </c>
      <c r="AF953" s="88" t="s">
        <v>68</v>
      </c>
      <c r="AG953" s="88" t="s">
        <v>41</v>
      </c>
      <c r="AK953" s="3" t="s">
        <v>65</v>
      </c>
      <c r="AQ953" s="89" t="e">
        <f>IF(#REF!="základní",#REF!,0)</f>
        <v>#REF!</v>
      </c>
      <c r="AR953" s="89" t="e">
        <f>IF(#REF!="snížená",#REF!,0)</f>
        <v>#REF!</v>
      </c>
      <c r="AS953" s="89" t="e">
        <f>IF(#REF!="zákl. přenesená",#REF!,0)</f>
        <v>#REF!</v>
      </c>
      <c r="AT953" s="89" t="e">
        <f>IF(#REF!="sníž. přenesená",#REF!,0)</f>
        <v>#REF!</v>
      </c>
      <c r="AU953" s="89" t="e">
        <f>IF(#REF!="nulová",#REF!,0)</f>
        <v>#REF!</v>
      </c>
      <c r="AV953" s="3" t="s">
        <v>5</v>
      </c>
      <c r="AW953" s="89" t="e">
        <f>ROUND(#REF!*H953,2)</f>
        <v>#REF!</v>
      </c>
      <c r="AX953" s="3" t="s">
        <v>1743</v>
      </c>
      <c r="AY953" s="88" t="s">
        <v>1744</v>
      </c>
    </row>
    <row r="954" spans="1:51" s="11" customFormat="1" ht="134.25" customHeight="1" x14ac:dyDescent="0.2">
      <c r="A954" s="12"/>
      <c r="B954" s="118"/>
      <c r="C954" s="79" t="s">
        <v>1745</v>
      </c>
      <c r="D954" s="79" t="s">
        <v>68</v>
      </c>
      <c r="E954" s="80" t="s">
        <v>1746</v>
      </c>
      <c r="F954" s="92" t="s">
        <v>1747</v>
      </c>
      <c r="G954" s="82" t="s">
        <v>122</v>
      </c>
      <c r="H954" s="131">
        <v>2</v>
      </c>
      <c r="I954" s="12"/>
      <c r="J954" s="12"/>
      <c r="K954" s="12"/>
      <c r="L954" s="12"/>
      <c r="M954" s="12"/>
      <c r="N954" s="12"/>
      <c r="O954" s="12"/>
      <c r="P954" s="12"/>
      <c r="Q954" s="12"/>
      <c r="AD954" s="88" t="s">
        <v>1743</v>
      </c>
      <c r="AF954" s="88" t="s">
        <v>68</v>
      </c>
      <c r="AG954" s="88" t="s">
        <v>41</v>
      </c>
      <c r="AK954" s="3" t="s">
        <v>65</v>
      </c>
      <c r="AQ954" s="89" t="e">
        <f>IF(#REF!="základní",#REF!,0)</f>
        <v>#REF!</v>
      </c>
      <c r="AR954" s="89" t="e">
        <f>IF(#REF!="snížená",#REF!,0)</f>
        <v>#REF!</v>
      </c>
      <c r="AS954" s="89" t="e">
        <f>IF(#REF!="zákl. přenesená",#REF!,0)</f>
        <v>#REF!</v>
      </c>
      <c r="AT954" s="89" t="e">
        <f>IF(#REF!="sníž. přenesená",#REF!,0)</f>
        <v>#REF!</v>
      </c>
      <c r="AU954" s="89" t="e">
        <f>IF(#REF!="nulová",#REF!,0)</f>
        <v>#REF!</v>
      </c>
      <c r="AV954" s="3" t="s">
        <v>5</v>
      </c>
      <c r="AW954" s="89" t="e">
        <f>ROUND(#REF!*H954,2)</f>
        <v>#REF!</v>
      </c>
      <c r="AX954" s="3" t="s">
        <v>1743</v>
      </c>
      <c r="AY954" s="88" t="s">
        <v>1748</v>
      </c>
    </row>
    <row r="955" spans="1:51" s="11" customFormat="1" ht="134.25" customHeight="1" x14ac:dyDescent="0.2">
      <c r="A955" s="12"/>
      <c r="B955" s="118"/>
      <c r="C955" s="79" t="s">
        <v>1749</v>
      </c>
      <c r="D955" s="79" t="s">
        <v>68</v>
      </c>
      <c r="E955" s="80" t="s">
        <v>1750</v>
      </c>
      <c r="F955" s="92" t="s">
        <v>1751</v>
      </c>
      <c r="G955" s="82" t="s">
        <v>122</v>
      </c>
      <c r="H955" s="131">
        <v>2</v>
      </c>
      <c r="I955" s="12"/>
      <c r="J955" s="12"/>
      <c r="K955" s="12"/>
      <c r="L955" s="12"/>
      <c r="M955" s="12"/>
      <c r="N955" s="12"/>
      <c r="O955" s="12"/>
      <c r="P955" s="12"/>
      <c r="Q955" s="12"/>
      <c r="AD955" s="88" t="s">
        <v>1743</v>
      </c>
      <c r="AF955" s="88" t="s">
        <v>68</v>
      </c>
      <c r="AG955" s="88" t="s">
        <v>41</v>
      </c>
      <c r="AK955" s="3" t="s">
        <v>65</v>
      </c>
      <c r="AQ955" s="89" t="e">
        <f>IF(#REF!="základní",#REF!,0)</f>
        <v>#REF!</v>
      </c>
      <c r="AR955" s="89" t="e">
        <f>IF(#REF!="snížená",#REF!,0)</f>
        <v>#REF!</v>
      </c>
      <c r="AS955" s="89" t="e">
        <f>IF(#REF!="zákl. přenesená",#REF!,0)</f>
        <v>#REF!</v>
      </c>
      <c r="AT955" s="89" t="e">
        <f>IF(#REF!="sníž. přenesená",#REF!,0)</f>
        <v>#REF!</v>
      </c>
      <c r="AU955" s="89" t="e">
        <f>IF(#REF!="nulová",#REF!,0)</f>
        <v>#REF!</v>
      </c>
      <c r="AV955" s="3" t="s">
        <v>5</v>
      </c>
      <c r="AW955" s="89" t="e">
        <f>ROUND(#REF!*H955,2)</f>
        <v>#REF!</v>
      </c>
      <c r="AX955" s="3" t="s">
        <v>1743</v>
      </c>
      <c r="AY955" s="88" t="s">
        <v>1752</v>
      </c>
    </row>
    <row r="956" spans="1:51" s="11" customFormat="1" ht="62.7" customHeight="1" x14ac:dyDescent="0.2">
      <c r="A956" s="12"/>
      <c r="B956" s="118"/>
      <c r="C956" s="79" t="s">
        <v>1753</v>
      </c>
      <c r="D956" s="79" t="s">
        <v>68</v>
      </c>
      <c r="E956" s="80" t="s">
        <v>1754</v>
      </c>
      <c r="F956" s="92" t="s">
        <v>1755</v>
      </c>
      <c r="G956" s="82" t="s">
        <v>122</v>
      </c>
      <c r="H956" s="131">
        <v>2</v>
      </c>
      <c r="I956" s="12"/>
      <c r="J956" s="12"/>
      <c r="K956" s="12"/>
      <c r="L956" s="12"/>
      <c r="M956" s="12"/>
      <c r="N956" s="12"/>
      <c r="O956" s="12"/>
      <c r="P956" s="12"/>
      <c r="Q956" s="12"/>
      <c r="AD956" s="88" t="s">
        <v>1743</v>
      </c>
      <c r="AF956" s="88" t="s">
        <v>68</v>
      </c>
      <c r="AG956" s="88" t="s">
        <v>41</v>
      </c>
      <c r="AK956" s="3" t="s">
        <v>65</v>
      </c>
      <c r="AQ956" s="89" t="e">
        <f>IF(#REF!="základní",#REF!,0)</f>
        <v>#REF!</v>
      </c>
      <c r="AR956" s="89" t="e">
        <f>IF(#REF!="snížená",#REF!,0)</f>
        <v>#REF!</v>
      </c>
      <c r="AS956" s="89" t="e">
        <f>IF(#REF!="zákl. přenesená",#REF!,0)</f>
        <v>#REF!</v>
      </c>
      <c r="AT956" s="89" t="e">
        <f>IF(#REF!="sníž. přenesená",#REF!,0)</f>
        <v>#REF!</v>
      </c>
      <c r="AU956" s="89" t="e">
        <f>IF(#REF!="nulová",#REF!,0)</f>
        <v>#REF!</v>
      </c>
      <c r="AV956" s="3" t="s">
        <v>5</v>
      </c>
      <c r="AW956" s="89" t="e">
        <f>ROUND(#REF!*H956,2)</f>
        <v>#REF!</v>
      </c>
      <c r="AX956" s="3" t="s">
        <v>1743</v>
      </c>
      <c r="AY956" s="88" t="s">
        <v>1756</v>
      </c>
    </row>
    <row r="957" spans="1:51" s="11" customFormat="1" ht="62.7" customHeight="1" x14ac:dyDescent="0.2">
      <c r="A957" s="12"/>
      <c r="B957" s="118"/>
      <c r="C957" s="79" t="s">
        <v>1757</v>
      </c>
      <c r="D957" s="79" t="s">
        <v>68</v>
      </c>
      <c r="E957" s="80" t="s">
        <v>1758</v>
      </c>
      <c r="F957" s="92" t="s">
        <v>1759</v>
      </c>
      <c r="G957" s="82" t="s">
        <v>122</v>
      </c>
      <c r="H957" s="131">
        <v>2</v>
      </c>
      <c r="I957" s="12"/>
      <c r="J957" s="12"/>
      <c r="K957" s="12"/>
      <c r="L957" s="12"/>
      <c r="M957" s="12"/>
      <c r="N957" s="12"/>
      <c r="O957" s="12"/>
      <c r="P957" s="12"/>
      <c r="Q957" s="12"/>
      <c r="AD957" s="88" t="s">
        <v>72</v>
      </c>
      <c r="AF957" s="88" t="s">
        <v>68</v>
      </c>
      <c r="AG957" s="88" t="s">
        <v>41</v>
      </c>
      <c r="AK957" s="3" t="s">
        <v>65</v>
      </c>
      <c r="AQ957" s="89" t="e">
        <f>IF(#REF!="základní",#REF!,0)</f>
        <v>#REF!</v>
      </c>
      <c r="AR957" s="89" t="e">
        <f>IF(#REF!="snížená",#REF!,0)</f>
        <v>#REF!</v>
      </c>
      <c r="AS957" s="89" t="e">
        <f>IF(#REF!="zákl. přenesená",#REF!,0)</f>
        <v>#REF!</v>
      </c>
      <c r="AT957" s="89" t="e">
        <f>IF(#REF!="sníž. přenesená",#REF!,0)</f>
        <v>#REF!</v>
      </c>
      <c r="AU957" s="89" t="e">
        <f>IF(#REF!="nulová",#REF!,0)</f>
        <v>#REF!</v>
      </c>
      <c r="AV957" s="3" t="s">
        <v>5</v>
      </c>
      <c r="AW957" s="89" t="e">
        <f>ROUND(#REF!*H957,2)</f>
        <v>#REF!</v>
      </c>
      <c r="AX957" s="3" t="s">
        <v>72</v>
      </c>
      <c r="AY957" s="88" t="s">
        <v>1760</v>
      </c>
    </row>
    <row r="958" spans="1:51" s="11" customFormat="1" ht="66.75" customHeight="1" x14ac:dyDescent="0.2">
      <c r="A958" s="12"/>
      <c r="B958" s="118"/>
      <c r="C958" s="79" t="s">
        <v>1761</v>
      </c>
      <c r="D958" s="79" t="s">
        <v>68</v>
      </c>
      <c r="E958" s="80" t="s">
        <v>1762</v>
      </c>
      <c r="F958" s="92" t="s">
        <v>1763</v>
      </c>
      <c r="G958" s="82" t="s">
        <v>122</v>
      </c>
      <c r="H958" s="131">
        <v>2</v>
      </c>
      <c r="I958" s="12"/>
      <c r="J958" s="12"/>
      <c r="K958" s="12"/>
      <c r="L958" s="12"/>
      <c r="M958" s="12"/>
      <c r="N958" s="12"/>
      <c r="O958" s="12"/>
      <c r="P958" s="12"/>
      <c r="Q958" s="12"/>
      <c r="AD958" s="88" t="s">
        <v>1743</v>
      </c>
      <c r="AF958" s="88" t="s">
        <v>68</v>
      </c>
      <c r="AG958" s="88" t="s">
        <v>41</v>
      </c>
      <c r="AK958" s="3" t="s">
        <v>65</v>
      </c>
      <c r="AQ958" s="89" t="e">
        <f>IF(#REF!="základní",#REF!,0)</f>
        <v>#REF!</v>
      </c>
      <c r="AR958" s="89" t="e">
        <f>IF(#REF!="snížená",#REF!,0)</f>
        <v>#REF!</v>
      </c>
      <c r="AS958" s="89" t="e">
        <f>IF(#REF!="zákl. přenesená",#REF!,0)</f>
        <v>#REF!</v>
      </c>
      <c r="AT958" s="89" t="e">
        <f>IF(#REF!="sníž. přenesená",#REF!,0)</f>
        <v>#REF!</v>
      </c>
      <c r="AU958" s="89" t="e">
        <f>IF(#REF!="nulová",#REF!,0)</f>
        <v>#REF!</v>
      </c>
      <c r="AV958" s="3" t="s">
        <v>5</v>
      </c>
      <c r="AW958" s="89" t="e">
        <f>ROUND(#REF!*H958,2)</f>
        <v>#REF!</v>
      </c>
      <c r="AX958" s="3" t="s">
        <v>1743</v>
      </c>
      <c r="AY958" s="88" t="s">
        <v>1764</v>
      </c>
    </row>
    <row r="959" spans="1:51" s="11" customFormat="1" ht="24.15" customHeight="1" x14ac:dyDescent="0.2">
      <c r="A959" s="12"/>
      <c r="B959" s="118"/>
      <c r="C959" s="79" t="s">
        <v>1765</v>
      </c>
      <c r="D959" s="79" t="s">
        <v>68</v>
      </c>
      <c r="E959" s="80" t="s">
        <v>1766</v>
      </c>
      <c r="F959" s="92" t="s">
        <v>1767</v>
      </c>
      <c r="G959" s="82" t="s">
        <v>122</v>
      </c>
      <c r="H959" s="131">
        <v>150</v>
      </c>
      <c r="I959" s="12"/>
      <c r="J959" s="12"/>
      <c r="K959" s="12"/>
      <c r="L959" s="12"/>
      <c r="M959" s="12"/>
      <c r="N959" s="12"/>
      <c r="O959" s="12"/>
      <c r="P959" s="12"/>
      <c r="Q959" s="12"/>
      <c r="AD959" s="88" t="s">
        <v>1743</v>
      </c>
      <c r="AF959" s="88" t="s">
        <v>68</v>
      </c>
      <c r="AG959" s="88" t="s">
        <v>41</v>
      </c>
      <c r="AK959" s="3" t="s">
        <v>65</v>
      </c>
      <c r="AQ959" s="89" t="e">
        <f>IF(#REF!="základní",#REF!,0)</f>
        <v>#REF!</v>
      </c>
      <c r="AR959" s="89" t="e">
        <f>IF(#REF!="snížená",#REF!,0)</f>
        <v>#REF!</v>
      </c>
      <c r="AS959" s="89" t="e">
        <f>IF(#REF!="zákl. přenesená",#REF!,0)</f>
        <v>#REF!</v>
      </c>
      <c r="AT959" s="89" t="e">
        <f>IF(#REF!="sníž. přenesená",#REF!,0)</f>
        <v>#REF!</v>
      </c>
      <c r="AU959" s="89" t="e">
        <f>IF(#REF!="nulová",#REF!,0)</f>
        <v>#REF!</v>
      </c>
      <c r="AV959" s="3" t="s">
        <v>5</v>
      </c>
      <c r="AW959" s="89" t="e">
        <f>ROUND(#REF!*H959,2)</f>
        <v>#REF!</v>
      </c>
      <c r="AX959" s="3" t="s">
        <v>1743</v>
      </c>
      <c r="AY959" s="88" t="s">
        <v>1768</v>
      </c>
    </row>
    <row r="960" spans="1:51" s="11" customFormat="1" ht="55.5" customHeight="1" x14ac:dyDescent="0.2">
      <c r="A960" s="12"/>
      <c r="B960" s="118"/>
      <c r="C960" s="79" t="s">
        <v>1769</v>
      </c>
      <c r="D960" s="79" t="s">
        <v>68</v>
      </c>
      <c r="E960" s="80" t="s">
        <v>1770</v>
      </c>
      <c r="F960" s="92" t="s">
        <v>1771</v>
      </c>
      <c r="G960" s="82" t="s">
        <v>122</v>
      </c>
      <c r="H960" s="131">
        <v>150</v>
      </c>
      <c r="I960" s="12"/>
      <c r="J960" s="12"/>
      <c r="K960" s="12"/>
      <c r="L960" s="12"/>
      <c r="M960" s="12"/>
      <c r="N960" s="12"/>
      <c r="O960" s="12"/>
      <c r="P960" s="12"/>
      <c r="Q960" s="12"/>
      <c r="AD960" s="88" t="s">
        <v>1743</v>
      </c>
      <c r="AF960" s="88" t="s">
        <v>68</v>
      </c>
      <c r="AG960" s="88" t="s">
        <v>41</v>
      </c>
      <c r="AK960" s="3" t="s">
        <v>65</v>
      </c>
      <c r="AQ960" s="89" t="e">
        <f>IF(#REF!="základní",#REF!,0)</f>
        <v>#REF!</v>
      </c>
      <c r="AR960" s="89" t="e">
        <f>IF(#REF!="snížená",#REF!,0)</f>
        <v>#REF!</v>
      </c>
      <c r="AS960" s="89" t="e">
        <f>IF(#REF!="zákl. přenesená",#REF!,0)</f>
        <v>#REF!</v>
      </c>
      <c r="AT960" s="89" t="e">
        <f>IF(#REF!="sníž. přenesená",#REF!,0)</f>
        <v>#REF!</v>
      </c>
      <c r="AU960" s="89" t="e">
        <f>IF(#REF!="nulová",#REF!,0)</f>
        <v>#REF!</v>
      </c>
      <c r="AV960" s="3" t="s">
        <v>5</v>
      </c>
      <c r="AW960" s="89" t="e">
        <f>ROUND(#REF!*H960,2)</f>
        <v>#REF!</v>
      </c>
      <c r="AX960" s="3" t="s">
        <v>1743</v>
      </c>
      <c r="AY960" s="88" t="s">
        <v>1772</v>
      </c>
    </row>
    <row r="961" spans="1:51" s="11" customFormat="1" ht="66.75" customHeight="1" x14ac:dyDescent="0.2">
      <c r="A961" s="12"/>
      <c r="B961" s="118"/>
      <c r="C961" s="79" t="s">
        <v>1773</v>
      </c>
      <c r="D961" s="79" t="s">
        <v>68</v>
      </c>
      <c r="E961" s="80" t="s">
        <v>1774</v>
      </c>
      <c r="F961" s="92" t="s">
        <v>1775</v>
      </c>
      <c r="G961" s="82" t="s">
        <v>122</v>
      </c>
      <c r="H961" s="131">
        <v>2</v>
      </c>
      <c r="I961" s="12"/>
      <c r="J961" s="12"/>
      <c r="K961" s="12"/>
      <c r="L961" s="12"/>
      <c r="M961" s="12"/>
      <c r="N961" s="12"/>
      <c r="O961" s="12"/>
      <c r="P961" s="12"/>
      <c r="Q961" s="12"/>
      <c r="AD961" s="88" t="s">
        <v>1743</v>
      </c>
      <c r="AF961" s="88" t="s">
        <v>68</v>
      </c>
      <c r="AG961" s="88" t="s">
        <v>41</v>
      </c>
      <c r="AK961" s="3" t="s">
        <v>65</v>
      </c>
      <c r="AQ961" s="89" t="e">
        <f>IF(#REF!="základní",#REF!,0)</f>
        <v>#REF!</v>
      </c>
      <c r="AR961" s="89" t="e">
        <f>IF(#REF!="snížená",#REF!,0)</f>
        <v>#REF!</v>
      </c>
      <c r="AS961" s="89" t="e">
        <f>IF(#REF!="zákl. přenesená",#REF!,0)</f>
        <v>#REF!</v>
      </c>
      <c r="AT961" s="89" t="e">
        <f>IF(#REF!="sníž. přenesená",#REF!,0)</f>
        <v>#REF!</v>
      </c>
      <c r="AU961" s="89" t="e">
        <f>IF(#REF!="nulová",#REF!,0)</f>
        <v>#REF!</v>
      </c>
      <c r="AV961" s="3" t="s">
        <v>5</v>
      </c>
      <c r="AW961" s="89" t="e">
        <f>ROUND(#REF!*H961,2)</f>
        <v>#REF!</v>
      </c>
      <c r="AX961" s="3" t="s">
        <v>1743</v>
      </c>
      <c r="AY961" s="88" t="s">
        <v>1776</v>
      </c>
    </row>
    <row r="962" spans="1:51" s="11" customFormat="1" ht="76.349999999999994" customHeight="1" x14ac:dyDescent="0.2">
      <c r="A962" s="12"/>
      <c r="B962" s="118"/>
      <c r="C962" s="79" t="s">
        <v>1777</v>
      </c>
      <c r="D962" s="79" t="s">
        <v>68</v>
      </c>
      <c r="E962" s="80" t="s">
        <v>1778</v>
      </c>
      <c r="F962" s="92" t="s">
        <v>1779</v>
      </c>
      <c r="G962" s="82" t="s">
        <v>122</v>
      </c>
      <c r="H962" s="131">
        <v>2</v>
      </c>
      <c r="I962" s="12"/>
      <c r="J962" s="12"/>
      <c r="K962" s="12"/>
      <c r="L962" s="12"/>
      <c r="M962" s="12"/>
      <c r="N962" s="12"/>
      <c r="O962" s="12"/>
      <c r="P962" s="12"/>
      <c r="Q962" s="12"/>
      <c r="AD962" s="88" t="s">
        <v>1743</v>
      </c>
      <c r="AF962" s="88" t="s">
        <v>68</v>
      </c>
      <c r="AG962" s="88" t="s">
        <v>41</v>
      </c>
      <c r="AK962" s="3" t="s">
        <v>65</v>
      </c>
      <c r="AQ962" s="89" t="e">
        <f>IF(#REF!="základní",#REF!,0)</f>
        <v>#REF!</v>
      </c>
      <c r="AR962" s="89" t="e">
        <f>IF(#REF!="snížená",#REF!,0)</f>
        <v>#REF!</v>
      </c>
      <c r="AS962" s="89" t="e">
        <f>IF(#REF!="zákl. přenesená",#REF!,0)</f>
        <v>#REF!</v>
      </c>
      <c r="AT962" s="89" t="e">
        <f>IF(#REF!="sníž. přenesená",#REF!,0)</f>
        <v>#REF!</v>
      </c>
      <c r="AU962" s="89" t="e">
        <f>IF(#REF!="nulová",#REF!,0)</f>
        <v>#REF!</v>
      </c>
      <c r="AV962" s="3" t="s">
        <v>5</v>
      </c>
      <c r="AW962" s="89" t="e">
        <f>ROUND(#REF!*H962,2)</f>
        <v>#REF!</v>
      </c>
      <c r="AX962" s="3" t="s">
        <v>1743</v>
      </c>
      <c r="AY962" s="88" t="s">
        <v>1780</v>
      </c>
    </row>
    <row r="963" spans="1:51" s="11" customFormat="1" ht="76.349999999999994" customHeight="1" x14ac:dyDescent="0.2">
      <c r="A963" s="12"/>
      <c r="B963" s="118"/>
      <c r="C963" s="79" t="s">
        <v>1781</v>
      </c>
      <c r="D963" s="79" t="s">
        <v>68</v>
      </c>
      <c r="E963" s="80" t="s">
        <v>1782</v>
      </c>
      <c r="F963" s="92" t="s">
        <v>1783</v>
      </c>
      <c r="G963" s="82" t="s">
        <v>122</v>
      </c>
      <c r="H963" s="131">
        <v>2</v>
      </c>
      <c r="I963" s="12"/>
      <c r="J963" s="12"/>
      <c r="K963" s="12"/>
      <c r="L963" s="12"/>
      <c r="M963" s="12"/>
      <c r="N963" s="12"/>
      <c r="O963" s="12"/>
      <c r="P963" s="12"/>
      <c r="Q963" s="12"/>
      <c r="AD963" s="88" t="s">
        <v>1743</v>
      </c>
      <c r="AF963" s="88" t="s">
        <v>68</v>
      </c>
      <c r="AG963" s="88" t="s">
        <v>41</v>
      </c>
      <c r="AK963" s="3" t="s">
        <v>65</v>
      </c>
      <c r="AQ963" s="89" t="e">
        <f>IF(#REF!="základní",#REF!,0)</f>
        <v>#REF!</v>
      </c>
      <c r="AR963" s="89" t="e">
        <f>IF(#REF!="snížená",#REF!,0)</f>
        <v>#REF!</v>
      </c>
      <c r="AS963" s="89" t="e">
        <f>IF(#REF!="zákl. přenesená",#REF!,0)</f>
        <v>#REF!</v>
      </c>
      <c r="AT963" s="89" t="e">
        <f>IF(#REF!="sníž. přenesená",#REF!,0)</f>
        <v>#REF!</v>
      </c>
      <c r="AU963" s="89" t="e">
        <f>IF(#REF!="nulová",#REF!,0)</f>
        <v>#REF!</v>
      </c>
      <c r="AV963" s="3" t="s">
        <v>5</v>
      </c>
      <c r="AW963" s="89" t="e">
        <f>ROUND(#REF!*H963,2)</f>
        <v>#REF!</v>
      </c>
      <c r="AX963" s="3" t="s">
        <v>1743</v>
      </c>
      <c r="AY963" s="88" t="s">
        <v>1784</v>
      </c>
    </row>
    <row r="964" spans="1:51" s="11" customFormat="1" ht="21.75" customHeight="1" x14ac:dyDescent="0.2">
      <c r="A964" s="12"/>
      <c r="B964" s="118"/>
      <c r="C964" s="79" t="s">
        <v>1785</v>
      </c>
      <c r="D964" s="79" t="s">
        <v>68</v>
      </c>
      <c r="E964" s="80" t="s">
        <v>1786</v>
      </c>
      <c r="F964" s="92" t="s">
        <v>1787</v>
      </c>
      <c r="G964" s="82" t="s">
        <v>122</v>
      </c>
      <c r="H964" s="131">
        <v>2</v>
      </c>
      <c r="I964" s="12"/>
      <c r="J964" s="12"/>
      <c r="K964" s="12"/>
      <c r="L964" s="12"/>
      <c r="M964" s="12"/>
      <c r="N964" s="12"/>
      <c r="O964" s="12"/>
      <c r="P964" s="12"/>
      <c r="Q964" s="12"/>
      <c r="AD964" s="88" t="s">
        <v>72</v>
      </c>
      <c r="AF964" s="88" t="s">
        <v>68</v>
      </c>
      <c r="AG964" s="88" t="s">
        <v>41</v>
      </c>
      <c r="AK964" s="3" t="s">
        <v>65</v>
      </c>
      <c r="AQ964" s="89" t="e">
        <f>IF(#REF!="základní",#REF!,0)</f>
        <v>#REF!</v>
      </c>
      <c r="AR964" s="89" t="e">
        <f>IF(#REF!="snížená",#REF!,0)</f>
        <v>#REF!</v>
      </c>
      <c r="AS964" s="89" t="e">
        <f>IF(#REF!="zákl. přenesená",#REF!,0)</f>
        <v>#REF!</v>
      </c>
      <c r="AT964" s="89" t="e">
        <f>IF(#REF!="sníž. přenesená",#REF!,0)</f>
        <v>#REF!</v>
      </c>
      <c r="AU964" s="89" t="e">
        <f>IF(#REF!="nulová",#REF!,0)</f>
        <v>#REF!</v>
      </c>
      <c r="AV964" s="3" t="s">
        <v>5</v>
      </c>
      <c r="AW964" s="89" t="e">
        <f>ROUND(#REF!*H964,2)</f>
        <v>#REF!</v>
      </c>
      <c r="AX964" s="3" t="s">
        <v>72</v>
      </c>
      <c r="AY964" s="88" t="s">
        <v>1788</v>
      </c>
    </row>
    <row r="965" spans="1:51" s="11" customFormat="1" ht="24.15" customHeight="1" x14ac:dyDescent="0.2">
      <c r="A965" s="12"/>
      <c r="B965" s="118"/>
      <c r="C965" s="79" t="s">
        <v>1789</v>
      </c>
      <c r="D965" s="79" t="s">
        <v>68</v>
      </c>
      <c r="E965" s="80" t="s">
        <v>1790</v>
      </c>
      <c r="F965" s="92" t="s">
        <v>1791</v>
      </c>
      <c r="G965" s="82" t="s">
        <v>122</v>
      </c>
      <c r="H965" s="131">
        <v>2</v>
      </c>
      <c r="I965" s="12"/>
      <c r="J965" s="12"/>
      <c r="K965" s="12"/>
      <c r="L965" s="12"/>
      <c r="M965" s="12"/>
      <c r="N965" s="12"/>
      <c r="O965" s="12"/>
      <c r="P965" s="12"/>
      <c r="Q965" s="12"/>
      <c r="AD965" s="88" t="s">
        <v>1743</v>
      </c>
      <c r="AF965" s="88" t="s">
        <v>68</v>
      </c>
      <c r="AG965" s="88" t="s">
        <v>41</v>
      </c>
      <c r="AK965" s="3" t="s">
        <v>65</v>
      </c>
      <c r="AQ965" s="89" t="e">
        <f>IF(#REF!="základní",#REF!,0)</f>
        <v>#REF!</v>
      </c>
      <c r="AR965" s="89" t="e">
        <f>IF(#REF!="snížená",#REF!,0)</f>
        <v>#REF!</v>
      </c>
      <c r="AS965" s="89" t="e">
        <f>IF(#REF!="zákl. přenesená",#REF!,0)</f>
        <v>#REF!</v>
      </c>
      <c r="AT965" s="89" t="e">
        <f>IF(#REF!="sníž. přenesená",#REF!,0)</f>
        <v>#REF!</v>
      </c>
      <c r="AU965" s="89" t="e">
        <f>IF(#REF!="nulová",#REF!,0)</f>
        <v>#REF!</v>
      </c>
      <c r="AV965" s="3" t="s">
        <v>5</v>
      </c>
      <c r="AW965" s="89" t="e">
        <f>ROUND(#REF!*H965,2)</f>
        <v>#REF!</v>
      </c>
      <c r="AX965" s="3" t="s">
        <v>1743</v>
      </c>
      <c r="AY965" s="88" t="s">
        <v>1792</v>
      </c>
    </row>
    <row r="966" spans="1:51" s="11" customFormat="1" ht="24.15" customHeight="1" x14ac:dyDescent="0.2">
      <c r="A966" s="12"/>
      <c r="B966" s="118"/>
      <c r="C966" s="79" t="s">
        <v>1793</v>
      </c>
      <c r="D966" s="79" t="s">
        <v>68</v>
      </c>
      <c r="E966" s="80" t="s">
        <v>1794</v>
      </c>
      <c r="F966" s="92" t="s">
        <v>1795</v>
      </c>
      <c r="G966" s="82" t="s">
        <v>122</v>
      </c>
      <c r="H966" s="131">
        <v>2</v>
      </c>
      <c r="I966" s="12"/>
      <c r="J966" s="12"/>
      <c r="K966" s="12"/>
      <c r="L966" s="12"/>
      <c r="M966" s="12"/>
      <c r="N966" s="12"/>
      <c r="O966" s="12"/>
      <c r="P966" s="12"/>
      <c r="Q966" s="12"/>
      <c r="AD966" s="88" t="s">
        <v>1743</v>
      </c>
      <c r="AF966" s="88" t="s">
        <v>68</v>
      </c>
      <c r="AG966" s="88" t="s">
        <v>41</v>
      </c>
      <c r="AK966" s="3" t="s">
        <v>65</v>
      </c>
      <c r="AQ966" s="89" t="e">
        <f>IF(#REF!="základní",#REF!,0)</f>
        <v>#REF!</v>
      </c>
      <c r="AR966" s="89" t="e">
        <f>IF(#REF!="snížená",#REF!,0)</f>
        <v>#REF!</v>
      </c>
      <c r="AS966" s="89" t="e">
        <f>IF(#REF!="zákl. přenesená",#REF!,0)</f>
        <v>#REF!</v>
      </c>
      <c r="AT966" s="89" t="e">
        <f>IF(#REF!="sníž. přenesená",#REF!,0)</f>
        <v>#REF!</v>
      </c>
      <c r="AU966" s="89" t="e">
        <f>IF(#REF!="nulová",#REF!,0)</f>
        <v>#REF!</v>
      </c>
      <c r="AV966" s="3" t="s">
        <v>5</v>
      </c>
      <c r="AW966" s="89" t="e">
        <f>ROUND(#REF!*H966,2)</f>
        <v>#REF!</v>
      </c>
      <c r="AX966" s="3" t="s">
        <v>1743</v>
      </c>
      <c r="AY966" s="88" t="s">
        <v>1796</v>
      </c>
    </row>
    <row r="967" spans="1:51" s="11" customFormat="1" ht="37.799999999999997" customHeight="1" x14ac:dyDescent="0.2">
      <c r="A967" s="12"/>
      <c r="B967" s="118"/>
      <c r="C967" s="79" t="s">
        <v>1797</v>
      </c>
      <c r="D967" s="79" t="s">
        <v>68</v>
      </c>
      <c r="E967" s="80" t="s">
        <v>1798</v>
      </c>
      <c r="F967" s="92" t="s">
        <v>1799</v>
      </c>
      <c r="G967" s="82" t="s">
        <v>122</v>
      </c>
      <c r="H967" s="131">
        <v>50</v>
      </c>
      <c r="I967" s="12"/>
      <c r="J967" s="12"/>
      <c r="K967" s="12"/>
      <c r="L967" s="12"/>
      <c r="M967" s="12"/>
      <c r="N967" s="12"/>
      <c r="O967" s="12"/>
      <c r="P967" s="12"/>
      <c r="Q967" s="12"/>
      <c r="AD967" s="88" t="s">
        <v>1743</v>
      </c>
      <c r="AF967" s="88" t="s">
        <v>68</v>
      </c>
      <c r="AG967" s="88" t="s">
        <v>41</v>
      </c>
      <c r="AK967" s="3" t="s">
        <v>65</v>
      </c>
      <c r="AQ967" s="89" t="e">
        <f>IF(#REF!="základní",#REF!,0)</f>
        <v>#REF!</v>
      </c>
      <c r="AR967" s="89" t="e">
        <f>IF(#REF!="snížená",#REF!,0)</f>
        <v>#REF!</v>
      </c>
      <c r="AS967" s="89" t="e">
        <f>IF(#REF!="zákl. přenesená",#REF!,0)</f>
        <v>#REF!</v>
      </c>
      <c r="AT967" s="89" t="e">
        <f>IF(#REF!="sníž. přenesená",#REF!,0)</f>
        <v>#REF!</v>
      </c>
      <c r="AU967" s="89" t="e">
        <f>IF(#REF!="nulová",#REF!,0)</f>
        <v>#REF!</v>
      </c>
      <c r="AV967" s="3" t="s">
        <v>5</v>
      </c>
      <c r="AW967" s="89" t="e">
        <f>ROUND(#REF!*H967,2)</f>
        <v>#REF!</v>
      </c>
      <c r="AX967" s="3" t="s">
        <v>1743</v>
      </c>
      <c r="AY967" s="88" t="s">
        <v>1800</v>
      </c>
    </row>
    <row r="968" spans="1:51" s="11" customFormat="1" ht="24.15" customHeight="1" x14ac:dyDescent="0.2">
      <c r="A968" s="12"/>
      <c r="B968" s="118"/>
      <c r="C968" s="79" t="s">
        <v>1801</v>
      </c>
      <c r="D968" s="79" t="s">
        <v>68</v>
      </c>
      <c r="E968" s="80" t="s">
        <v>1802</v>
      </c>
      <c r="F968" s="92" t="s">
        <v>1803</v>
      </c>
      <c r="G968" s="82" t="s">
        <v>122</v>
      </c>
      <c r="H968" s="131">
        <v>35</v>
      </c>
      <c r="I968" s="12"/>
      <c r="J968" s="12"/>
      <c r="K968" s="12"/>
      <c r="L968" s="12"/>
      <c r="M968" s="12"/>
      <c r="N968" s="12"/>
      <c r="O968" s="12"/>
      <c r="P968" s="12"/>
      <c r="Q968" s="12"/>
      <c r="AD968" s="88" t="s">
        <v>1743</v>
      </c>
      <c r="AF968" s="88" t="s">
        <v>68</v>
      </c>
      <c r="AG968" s="88" t="s">
        <v>41</v>
      </c>
      <c r="AK968" s="3" t="s">
        <v>65</v>
      </c>
      <c r="AQ968" s="89" t="e">
        <f>IF(#REF!="základní",#REF!,0)</f>
        <v>#REF!</v>
      </c>
      <c r="AR968" s="89" t="e">
        <f>IF(#REF!="snížená",#REF!,0)</f>
        <v>#REF!</v>
      </c>
      <c r="AS968" s="89" t="e">
        <f>IF(#REF!="zákl. přenesená",#REF!,0)</f>
        <v>#REF!</v>
      </c>
      <c r="AT968" s="89" t="e">
        <f>IF(#REF!="sníž. přenesená",#REF!,0)</f>
        <v>#REF!</v>
      </c>
      <c r="AU968" s="89" t="e">
        <f>IF(#REF!="nulová",#REF!,0)</f>
        <v>#REF!</v>
      </c>
      <c r="AV968" s="3" t="s">
        <v>5</v>
      </c>
      <c r="AW968" s="89" t="e">
        <f>ROUND(#REF!*H968,2)</f>
        <v>#REF!</v>
      </c>
      <c r="AX968" s="3" t="s">
        <v>1743</v>
      </c>
      <c r="AY968" s="88" t="s">
        <v>1804</v>
      </c>
    </row>
    <row r="969" spans="1:51" s="11" customFormat="1" ht="21.75" customHeight="1" x14ac:dyDescent="0.2">
      <c r="A969" s="12"/>
      <c r="B969" s="118"/>
      <c r="C969" s="79" t="s">
        <v>1805</v>
      </c>
      <c r="D969" s="79" t="s">
        <v>68</v>
      </c>
      <c r="E969" s="80" t="s">
        <v>1806</v>
      </c>
      <c r="F969" s="92" t="s">
        <v>1807</v>
      </c>
      <c r="G969" s="82" t="s">
        <v>122</v>
      </c>
      <c r="H969" s="131">
        <v>50</v>
      </c>
      <c r="I969" s="12"/>
      <c r="J969" s="12"/>
      <c r="K969" s="12"/>
      <c r="L969" s="12"/>
      <c r="M969" s="12"/>
      <c r="N969" s="12"/>
      <c r="O969" s="12"/>
      <c r="P969" s="12"/>
      <c r="Q969" s="12"/>
      <c r="AD969" s="88" t="s">
        <v>1743</v>
      </c>
      <c r="AF969" s="88" t="s">
        <v>68</v>
      </c>
      <c r="AG969" s="88" t="s">
        <v>41</v>
      </c>
      <c r="AK969" s="3" t="s">
        <v>65</v>
      </c>
      <c r="AQ969" s="89" t="e">
        <f>IF(#REF!="základní",#REF!,0)</f>
        <v>#REF!</v>
      </c>
      <c r="AR969" s="89" t="e">
        <f>IF(#REF!="snížená",#REF!,0)</f>
        <v>#REF!</v>
      </c>
      <c r="AS969" s="89" t="e">
        <f>IF(#REF!="zákl. přenesená",#REF!,0)</f>
        <v>#REF!</v>
      </c>
      <c r="AT969" s="89" t="e">
        <f>IF(#REF!="sníž. přenesená",#REF!,0)</f>
        <v>#REF!</v>
      </c>
      <c r="AU969" s="89" t="e">
        <f>IF(#REF!="nulová",#REF!,0)</f>
        <v>#REF!</v>
      </c>
      <c r="AV969" s="3" t="s">
        <v>5</v>
      </c>
      <c r="AW969" s="89" t="e">
        <f>ROUND(#REF!*H969,2)</f>
        <v>#REF!</v>
      </c>
      <c r="AX969" s="3" t="s">
        <v>1743</v>
      </c>
      <c r="AY969" s="88" t="s">
        <v>1808</v>
      </c>
    </row>
    <row r="970" spans="1:51" s="11" customFormat="1" ht="16.5" customHeight="1" x14ac:dyDescent="0.2">
      <c r="A970" s="12"/>
      <c r="B970" s="118"/>
      <c r="C970" s="79" t="s">
        <v>1809</v>
      </c>
      <c r="D970" s="79" t="s">
        <v>68</v>
      </c>
      <c r="E970" s="80" t="s">
        <v>1810</v>
      </c>
      <c r="F970" s="92" t="s">
        <v>1811</v>
      </c>
      <c r="G970" s="82" t="s">
        <v>122</v>
      </c>
      <c r="H970" s="131">
        <v>35</v>
      </c>
      <c r="I970" s="12"/>
      <c r="J970" s="12"/>
      <c r="K970" s="12"/>
      <c r="L970" s="12"/>
      <c r="M970" s="12"/>
      <c r="N970" s="12"/>
      <c r="O970" s="12"/>
      <c r="P970" s="12"/>
      <c r="Q970" s="12"/>
      <c r="AD970" s="88" t="s">
        <v>1743</v>
      </c>
      <c r="AF970" s="88" t="s">
        <v>68</v>
      </c>
      <c r="AG970" s="88" t="s">
        <v>41</v>
      </c>
      <c r="AK970" s="3" t="s">
        <v>65</v>
      </c>
      <c r="AQ970" s="89" t="e">
        <f>IF(#REF!="základní",#REF!,0)</f>
        <v>#REF!</v>
      </c>
      <c r="AR970" s="89" t="e">
        <f>IF(#REF!="snížená",#REF!,0)</f>
        <v>#REF!</v>
      </c>
      <c r="AS970" s="89" t="e">
        <f>IF(#REF!="zákl. přenesená",#REF!,0)</f>
        <v>#REF!</v>
      </c>
      <c r="AT970" s="89" t="e">
        <f>IF(#REF!="sníž. přenesená",#REF!,0)</f>
        <v>#REF!</v>
      </c>
      <c r="AU970" s="89" t="e">
        <f>IF(#REF!="nulová",#REF!,0)</f>
        <v>#REF!</v>
      </c>
      <c r="AV970" s="3" t="s">
        <v>5</v>
      </c>
      <c r="AW970" s="89" t="e">
        <f>ROUND(#REF!*H970,2)</f>
        <v>#REF!</v>
      </c>
      <c r="AX970" s="3" t="s">
        <v>1743</v>
      </c>
      <c r="AY970" s="88" t="s">
        <v>1812</v>
      </c>
    </row>
    <row r="971" spans="1:51" s="11" customFormat="1" ht="90" customHeight="1" x14ac:dyDescent="0.2">
      <c r="A971" s="12"/>
      <c r="B971" s="118"/>
      <c r="C971" s="79" t="s">
        <v>1813</v>
      </c>
      <c r="D971" s="79" t="s">
        <v>68</v>
      </c>
      <c r="E971" s="80" t="s">
        <v>1814</v>
      </c>
      <c r="F971" s="92" t="s">
        <v>1815</v>
      </c>
      <c r="G971" s="82" t="s">
        <v>122</v>
      </c>
      <c r="H971" s="131">
        <v>150</v>
      </c>
      <c r="I971" s="12"/>
      <c r="J971" s="12"/>
      <c r="K971" s="12"/>
      <c r="L971" s="12"/>
      <c r="M971" s="12"/>
      <c r="N971" s="12"/>
      <c r="O971" s="12"/>
      <c r="P971" s="12"/>
      <c r="Q971" s="12"/>
      <c r="AD971" s="88" t="s">
        <v>1743</v>
      </c>
      <c r="AF971" s="88" t="s">
        <v>68</v>
      </c>
      <c r="AG971" s="88" t="s">
        <v>41</v>
      </c>
      <c r="AK971" s="3" t="s">
        <v>65</v>
      </c>
      <c r="AQ971" s="89" t="e">
        <f>IF(#REF!="základní",#REF!,0)</f>
        <v>#REF!</v>
      </c>
      <c r="AR971" s="89" t="e">
        <f>IF(#REF!="snížená",#REF!,0)</f>
        <v>#REF!</v>
      </c>
      <c r="AS971" s="89" t="e">
        <f>IF(#REF!="zákl. přenesená",#REF!,0)</f>
        <v>#REF!</v>
      </c>
      <c r="AT971" s="89" t="e">
        <f>IF(#REF!="sníž. přenesená",#REF!,0)</f>
        <v>#REF!</v>
      </c>
      <c r="AU971" s="89" t="e">
        <f>IF(#REF!="nulová",#REF!,0)</f>
        <v>#REF!</v>
      </c>
      <c r="AV971" s="3" t="s">
        <v>5</v>
      </c>
      <c r="AW971" s="89" t="e">
        <f>ROUND(#REF!*H971,2)</f>
        <v>#REF!</v>
      </c>
      <c r="AX971" s="3" t="s">
        <v>1743</v>
      </c>
      <c r="AY971" s="88" t="s">
        <v>1816</v>
      </c>
    </row>
    <row r="972" spans="1:51" s="11" customFormat="1" ht="48" x14ac:dyDescent="0.2">
      <c r="A972" s="12"/>
      <c r="B972" s="118"/>
      <c r="C972" s="86"/>
      <c r="D972" s="132" t="s">
        <v>74</v>
      </c>
      <c r="E972" s="86"/>
      <c r="F972" s="133" t="s">
        <v>1817</v>
      </c>
      <c r="G972" s="86"/>
      <c r="H972" s="120"/>
      <c r="I972" s="12"/>
      <c r="J972" s="12"/>
      <c r="K972" s="12"/>
      <c r="L972" s="12"/>
      <c r="M972" s="12"/>
      <c r="N972" s="12"/>
      <c r="O972" s="12"/>
      <c r="P972" s="12"/>
      <c r="Q972" s="12"/>
      <c r="AF972" s="3" t="s">
        <v>74</v>
      </c>
      <c r="AG972" s="3" t="s">
        <v>41</v>
      </c>
    </row>
    <row r="973" spans="1:51" s="11" customFormat="1" ht="19.2" x14ac:dyDescent="0.2">
      <c r="A973" s="12"/>
      <c r="B973" s="118"/>
      <c r="C973" s="86"/>
      <c r="D973" s="132" t="s">
        <v>76</v>
      </c>
      <c r="E973" s="86"/>
      <c r="F973" s="133" t="s">
        <v>1818</v>
      </c>
      <c r="G973" s="86"/>
      <c r="H973" s="120"/>
      <c r="I973" s="12"/>
      <c r="J973" s="12"/>
      <c r="K973" s="12"/>
      <c r="L973" s="12"/>
      <c r="M973" s="12"/>
      <c r="N973" s="12"/>
      <c r="O973" s="12"/>
      <c r="P973" s="12"/>
      <c r="Q973" s="12"/>
      <c r="AF973" s="3" t="s">
        <v>76</v>
      </c>
      <c r="AG973" s="3" t="s">
        <v>41</v>
      </c>
    </row>
    <row r="974" spans="1:51" s="11" customFormat="1" ht="101.25" customHeight="1" x14ac:dyDescent="0.2">
      <c r="A974" s="12"/>
      <c r="B974" s="118"/>
      <c r="C974" s="79" t="s">
        <v>1819</v>
      </c>
      <c r="D974" s="79" t="s">
        <v>68</v>
      </c>
      <c r="E974" s="80" t="s">
        <v>1820</v>
      </c>
      <c r="F974" s="92" t="s">
        <v>1821</v>
      </c>
      <c r="G974" s="82" t="s">
        <v>122</v>
      </c>
      <c r="H974" s="131">
        <v>1400</v>
      </c>
      <c r="I974" s="12"/>
      <c r="J974" s="12"/>
      <c r="K974" s="12"/>
      <c r="L974" s="12"/>
      <c r="M974" s="12"/>
      <c r="N974" s="12"/>
      <c r="O974" s="12"/>
      <c r="P974" s="12"/>
      <c r="Q974" s="12"/>
      <c r="AD974" s="88" t="s">
        <v>1743</v>
      </c>
      <c r="AF974" s="88" t="s">
        <v>68</v>
      </c>
      <c r="AG974" s="88" t="s">
        <v>41</v>
      </c>
      <c r="AK974" s="3" t="s">
        <v>65</v>
      </c>
      <c r="AQ974" s="89" t="e">
        <f>IF(#REF!="základní",#REF!,0)</f>
        <v>#REF!</v>
      </c>
      <c r="AR974" s="89" t="e">
        <f>IF(#REF!="snížená",#REF!,0)</f>
        <v>#REF!</v>
      </c>
      <c r="AS974" s="89" t="e">
        <f>IF(#REF!="zákl. přenesená",#REF!,0)</f>
        <v>#REF!</v>
      </c>
      <c r="AT974" s="89" t="e">
        <f>IF(#REF!="sníž. přenesená",#REF!,0)</f>
        <v>#REF!</v>
      </c>
      <c r="AU974" s="89" t="e">
        <f>IF(#REF!="nulová",#REF!,0)</f>
        <v>#REF!</v>
      </c>
      <c r="AV974" s="3" t="s">
        <v>5</v>
      </c>
      <c r="AW974" s="89" t="e">
        <f>ROUND(#REF!*H974,2)</f>
        <v>#REF!</v>
      </c>
      <c r="AX974" s="3" t="s">
        <v>1743</v>
      </c>
      <c r="AY974" s="88" t="s">
        <v>1822</v>
      </c>
    </row>
    <row r="975" spans="1:51" s="11" customFormat="1" ht="48" x14ac:dyDescent="0.2">
      <c r="A975" s="12"/>
      <c r="B975" s="118"/>
      <c r="C975" s="86"/>
      <c r="D975" s="132" t="s">
        <v>74</v>
      </c>
      <c r="E975" s="86"/>
      <c r="F975" s="133" t="s">
        <v>1817</v>
      </c>
      <c r="G975" s="86"/>
      <c r="H975" s="120"/>
      <c r="I975" s="12"/>
      <c r="J975" s="12"/>
      <c r="K975" s="12"/>
      <c r="L975" s="12"/>
      <c r="M975" s="12"/>
      <c r="N975" s="12"/>
      <c r="O975" s="12"/>
      <c r="P975" s="12"/>
      <c r="Q975" s="12"/>
      <c r="AF975" s="3" t="s">
        <v>74</v>
      </c>
      <c r="AG975" s="3" t="s">
        <v>41</v>
      </c>
    </row>
    <row r="976" spans="1:51" s="11" customFormat="1" ht="19.2" x14ac:dyDescent="0.2">
      <c r="A976" s="12"/>
      <c r="B976" s="118"/>
      <c r="C976" s="86"/>
      <c r="D976" s="132" t="s">
        <v>76</v>
      </c>
      <c r="E976" s="86"/>
      <c r="F976" s="133" t="s">
        <v>1818</v>
      </c>
      <c r="G976" s="86"/>
      <c r="H976" s="120"/>
      <c r="I976" s="12"/>
      <c r="J976" s="12"/>
      <c r="K976" s="12"/>
      <c r="L976" s="12"/>
      <c r="M976" s="12"/>
      <c r="N976" s="12"/>
      <c r="O976" s="12"/>
      <c r="P976" s="12"/>
      <c r="Q976" s="12"/>
      <c r="AF976" s="3" t="s">
        <v>76</v>
      </c>
      <c r="AG976" s="3" t="s">
        <v>41</v>
      </c>
    </row>
    <row r="977" spans="1:51" s="11" customFormat="1" ht="90" customHeight="1" x14ac:dyDescent="0.2">
      <c r="A977" s="12"/>
      <c r="B977" s="118"/>
      <c r="C977" s="79" t="s">
        <v>1823</v>
      </c>
      <c r="D977" s="79" t="s">
        <v>68</v>
      </c>
      <c r="E977" s="80" t="s">
        <v>1824</v>
      </c>
      <c r="F977" s="92" t="s">
        <v>1825</v>
      </c>
      <c r="G977" s="82" t="s">
        <v>923</v>
      </c>
      <c r="H977" s="131">
        <v>30500</v>
      </c>
      <c r="I977" s="12"/>
      <c r="J977" s="12"/>
      <c r="K977" s="12"/>
      <c r="L977" s="12"/>
      <c r="M977" s="12"/>
      <c r="N977" s="12"/>
      <c r="O977" s="12"/>
      <c r="P977" s="12"/>
      <c r="Q977" s="12"/>
      <c r="AD977" s="88" t="s">
        <v>1743</v>
      </c>
      <c r="AF977" s="88" t="s">
        <v>68</v>
      </c>
      <c r="AG977" s="88" t="s">
        <v>41</v>
      </c>
      <c r="AK977" s="3" t="s">
        <v>65</v>
      </c>
      <c r="AQ977" s="89" t="e">
        <f>IF(#REF!="základní",#REF!,0)</f>
        <v>#REF!</v>
      </c>
      <c r="AR977" s="89" t="e">
        <f>IF(#REF!="snížená",#REF!,0)</f>
        <v>#REF!</v>
      </c>
      <c r="AS977" s="89" t="e">
        <f>IF(#REF!="zákl. přenesená",#REF!,0)</f>
        <v>#REF!</v>
      </c>
      <c r="AT977" s="89" t="e">
        <f>IF(#REF!="sníž. přenesená",#REF!,0)</f>
        <v>#REF!</v>
      </c>
      <c r="AU977" s="89" t="e">
        <f>IF(#REF!="nulová",#REF!,0)</f>
        <v>#REF!</v>
      </c>
      <c r="AV977" s="3" t="s">
        <v>5</v>
      </c>
      <c r="AW977" s="89" t="e">
        <f>ROUND(#REF!*H977,2)</f>
        <v>#REF!</v>
      </c>
      <c r="AX977" s="3" t="s">
        <v>1743</v>
      </c>
      <c r="AY977" s="88" t="s">
        <v>1826</v>
      </c>
    </row>
    <row r="978" spans="1:51" s="11" customFormat="1" ht="48" x14ac:dyDescent="0.2">
      <c r="A978" s="12"/>
      <c r="B978" s="118"/>
      <c r="C978" s="86"/>
      <c r="D978" s="132" t="s">
        <v>74</v>
      </c>
      <c r="E978" s="86"/>
      <c r="F978" s="133" t="s">
        <v>1817</v>
      </c>
      <c r="G978" s="86"/>
      <c r="H978" s="120"/>
      <c r="I978" s="12"/>
      <c r="J978" s="12"/>
      <c r="K978" s="12"/>
      <c r="L978" s="12"/>
      <c r="M978" s="12"/>
      <c r="N978" s="12"/>
      <c r="O978" s="12"/>
      <c r="P978" s="12"/>
      <c r="Q978" s="12"/>
      <c r="AF978" s="3" t="s">
        <v>74</v>
      </c>
      <c r="AG978" s="3" t="s">
        <v>41</v>
      </c>
    </row>
    <row r="979" spans="1:51" s="11" customFormat="1" ht="19.2" x14ac:dyDescent="0.2">
      <c r="A979" s="12"/>
      <c r="B979" s="118"/>
      <c r="C979" s="86"/>
      <c r="D979" s="132" t="s">
        <v>76</v>
      </c>
      <c r="E979" s="86"/>
      <c r="F979" s="133" t="s">
        <v>1827</v>
      </c>
      <c r="G979" s="86"/>
      <c r="H979" s="120"/>
      <c r="I979" s="12"/>
      <c r="J979" s="12"/>
      <c r="K979" s="12"/>
      <c r="L979" s="12"/>
      <c r="M979" s="12"/>
      <c r="N979" s="12"/>
      <c r="O979" s="12"/>
      <c r="P979" s="12"/>
      <c r="Q979" s="12"/>
      <c r="AF979" s="3" t="s">
        <v>76</v>
      </c>
      <c r="AG979" s="3" t="s">
        <v>41</v>
      </c>
    </row>
    <row r="980" spans="1:51" s="11" customFormat="1" ht="90" customHeight="1" x14ac:dyDescent="0.2">
      <c r="A980" s="12"/>
      <c r="B980" s="118"/>
      <c r="C980" s="79" t="s">
        <v>1828</v>
      </c>
      <c r="D980" s="79" t="s">
        <v>68</v>
      </c>
      <c r="E980" s="80" t="s">
        <v>1829</v>
      </c>
      <c r="F980" s="92" t="s">
        <v>1830</v>
      </c>
      <c r="G980" s="82" t="s">
        <v>923</v>
      </c>
      <c r="H980" s="131">
        <v>159000</v>
      </c>
      <c r="I980" s="12"/>
      <c r="J980" s="12"/>
      <c r="K980" s="12"/>
      <c r="L980" s="12"/>
      <c r="M980" s="12"/>
      <c r="N980" s="12"/>
      <c r="O980" s="12"/>
      <c r="P980" s="12"/>
      <c r="Q980" s="12"/>
      <c r="AD980" s="88" t="s">
        <v>1743</v>
      </c>
      <c r="AF980" s="88" t="s">
        <v>68</v>
      </c>
      <c r="AG980" s="88" t="s">
        <v>41</v>
      </c>
      <c r="AK980" s="3" t="s">
        <v>65</v>
      </c>
      <c r="AQ980" s="89" t="e">
        <f>IF(#REF!="základní",#REF!,0)</f>
        <v>#REF!</v>
      </c>
      <c r="AR980" s="89" t="e">
        <f>IF(#REF!="snížená",#REF!,0)</f>
        <v>#REF!</v>
      </c>
      <c r="AS980" s="89" t="e">
        <f>IF(#REF!="zákl. přenesená",#REF!,0)</f>
        <v>#REF!</v>
      </c>
      <c r="AT980" s="89" t="e">
        <f>IF(#REF!="sníž. přenesená",#REF!,0)</f>
        <v>#REF!</v>
      </c>
      <c r="AU980" s="89" t="e">
        <f>IF(#REF!="nulová",#REF!,0)</f>
        <v>#REF!</v>
      </c>
      <c r="AV980" s="3" t="s">
        <v>5</v>
      </c>
      <c r="AW980" s="89" t="e">
        <f>ROUND(#REF!*H980,2)</f>
        <v>#REF!</v>
      </c>
      <c r="AX980" s="3" t="s">
        <v>1743</v>
      </c>
      <c r="AY980" s="88" t="s">
        <v>1831</v>
      </c>
    </row>
    <row r="981" spans="1:51" s="11" customFormat="1" ht="48" x14ac:dyDescent="0.2">
      <c r="A981" s="12"/>
      <c r="B981" s="118"/>
      <c r="C981" s="86"/>
      <c r="D981" s="132" t="s">
        <v>74</v>
      </c>
      <c r="E981" s="86"/>
      <c r="F981" s="133" t="s">
        <v>1817</v>
      </c>
      <c r="G981" s="86"/>
      <c r="H981" s="120"/>
      <c r="I981" s="12"/>
      <c r="J981" s="12"/>
      <c r="K981" s="12"/>
      <c r="L981" s="12"/>
      <c r="M981" s="12"/>
      <c r="N981" s="12"/>
      <c r="O981" s="12"/>
      <c r="P981" s="12"/>
      <c r="Q981" s="12"/>
      <c r="AF981" s="3" t="s">
        <v>74</v>
      </c>
      <c r="AG981" s="3" t="s">
        <v>41</v>
      </c>
    </row>
    <row r="982" spans="1:51" s="11" customFormat="1" ht="19.2" x14ac:dyDescent="0.2">
      <c r="A982" s="12"/>
      <c r="B982" s="118"/>
      <c r="C982" s="86"/>
      <c r="D982" s="132" t="s">
        <v>76</v>
      </c>
      <c r="E982" s="86"/>
      <c r="F982" s="133" t="s">
        <v>1827</v>
      </c>
      <c r="G982" s="86"/>
      <c r="H982" s="120"/>
      <c r="I982" s="12"/>
      <c r="J982" s="12"/>
      <c r="K982" s="12"/>
      <c r="L982" s="12"/>
      <c r="M982" s="12"/>
      <c r="N982" s="12"/>
      <c r="O982" s="12"/>
      <c r="P982" s="12"/>
      <c r="Q982" s="12"/>
      <c r="AF982" s="3" t="s">
        <v>76</v>
      </c>
      <c r="AG982" s="3" t="s">
        <v>41</v>
      </c>
    </row>
    <row r="983" spans="1:51" s="11" customFormat="1" ht="101.25" customHeight="1" x14ac:dyDescent="0.2">
      <c r="A983" s="12"/>
      <c r="B983" s="118"/>
      <c r="C983" s="79" t="s">
        <v>1832</v>
      </c>
      <c r="D983" s="79" t="s">
        <v>68</v>
      </c>
      <c r="E983" s="80" t="s">
        <v>1833</v>
      </c>
      <c r="F983" s="92" t="s">
        <v>1834</v>
      </c>
      <c r="G983" s="82" t="s">
        <v>923</v>
      </c>
      <c r="H983" s="131">
        <v>8200</v>
      </c>
      <c r="I983" s="12"/>
      <c r="J983" s="12"/>
      <c r="K983" s="12"/>
      <c r="L983" s="12"/>
      <c r="M983" s="12"/>
      <c r="N983" s="12"/>
      <c r="O983" s="12"/>
      <c r="P983" s="12"/>
      <c r="Q983" s="12"/>
      <c r="AD983" s="88" t="s">
        <v>1743</v>
      </c>
      <c r="AF983" s="88" t="s">
        <v>68</v>
      </c>
      <c r="AG983" s="88" t="s">
        <v>41</v>
      </c>
      <c r="AK983" s="3" t="s">
        <v>65</v>
      </c>
      <c r="AQ983" s="89" t="e">
        <f>IF(#REF!="základní",#REF!,0)</f>
        <v>#REF!</v>
      </c>
      <c r="AR983" s="89" t="e">
        <f>IF(#REF!="snížená",#REF!,0)</f>
        <v>#REF!</v>
      </c>
      <c r="AS983" s="89" t="e">
        <f>IF(#REF!="zákl. přenesená",#REF!,0)</f>
        <v>#REF!</v>
      </c>
      <c r="AT983" s="89" t="e">
        <f>IF(#REF!="sníž. přenesená",#REF!,0)</f>
        <v>#REF!</v>
      </c>
      <c r="AU983" s="89" t="e">
        <f>IF(#REF!="nulová",#REF!,0)</f>
        <v>#REF!</v>
      </c>
      <c r="AV983" s="3" t="s">
        <v>5</v>
      </c>
      <c r="AW983" s="89" t="e">
        <f>ROUND(#REF!*H983,2)</f>
        <v>#REF!</v>
      </c>
      <c r="AX983" s="3" t="s">
        <v>1743</v>
      </c>
      <c r="AY983" s="88" t="s">
        <v>1835</v>
      </c>
    </row>
    <row r="984" spans="1:51" s="11" customFormat="1" ht="48" x14ac:dyDescent="0.2">
      <c r="A984" s="12"/>
      <c r="B984" s="118"/>
      <c r="C984" s="86"/>
      <c r="D984" s="132" t="s">
        <v>74</v>
      </c>
      <c r="E984" s="86"/>
      <c r="F984" s="133" t="s">
        <v>1817</v>
      </c>
      <c r="G984" s="86"/>
      <c r="H984" s="120"/>
      <c r="I984" s="12"/>
      <c r="J984" s="12"/>
      <c r="K984" s="12"/>
      <c r="L984" s="12"/>
      <c r="M984" s="12"/>
      <c r="N984" s="12"/>
      <c r="O984" s="12"/>
      <c r="P984" s="12"/>
      <c r="Q984" s="12"/>
      <c r="AF984" s="3" t="s">
        <v>74</v>
      </c>
      <c r="AG984" s="3" t="s">
        <v>41</v>
      </c>
    </row>
    <row r="985" spans="1:51" s="11" customFormat="1" ht="19.2" x14ac:dyDescent="0.2">
      <c r="A985" s="12"/>
      <c r="B985" s="118"/>
      <c r="C985" s="86"/>
      <c r="D985" s="132" t="s">
        <v>76</v>
      </c>
      <c r="E985" s="86"/>
      <c r="F985" s="133" t="s">
        <v>1827</v>
      </c>
      <c r="G985" s="86"/>
      <c r="H985" s="120"/>
      <c r="I985" s="12"/>
      <c r="J985" s="12"/>
      <c r="K985" s="12"/>
      <c r="L985" s="12"/>
      <c r="M985" s="12"/>
      <c r="N985" s="12"/>
      <c r="O985" s="12"/>
      <c r="P985" s="12"/>
      <c r="Q985" s="12"/>
      <c r="AF985" s="3" t="s">
        <v>76</v>
      </c>
      <c r="AG985" s="3" t="s">
        <v>41</v>
      </c>
    </row>
    <row r="986" spans="1:51" s="11" customFormat="1" ht="101.25" customHeight="1" x14ac:dyDescent="0.2">
      <c r="A986" s="12"/>
      <c r="B986" s="118"/>
      <c r="C986" s="79" t="s">
        <v>1836</v>
      </c>
      <c r="D986" s="79" t="s">
        <v>68</v>
      </c>
      <c r="E986" s="80" t="s">
        <v>1837</v>
      </c>
      <c r="F986" s="92" t="s">
        <v>1838</v>
      </c>
      <c r="G986" s="82" t="s">
        <v>923</v>
      </c>
      <c r="H986" s="131">
        <v>42000</v>
      </c>
      <c r="I986" s="12"/>
      <c r="J986" s="12"/>
      <c r="K986" s="12"/>
      <c r="L986" s="12"/>
      <c r="M986" s="12"/>
      <c r="N986" s="12"/>
      <c r="O986" s="12"/>
      <c r="P986" s="12"/>
      <c r="Q986" s="12"/>
      <c r="AD986" s="88" t="s">
        <v>1743</v>
      </c>
      <c r="AF986" s="88" t="s">
        <v>68</v>
      </c>
      <c r="AG986" s="88" t="s">
        <v>41</v>
      </c>
      <c r="AK986" s="3" t="s">
        <v>65</v>
      </c>
      <c r="AQ986" s="89" t="e">
        <f>IF(#REF!="základní",#REF!,0)</f>
        <v>#REF!</v>
      </c>
      <c r="AR986" s="89" t="e">
        <f>IF(#REF!="snížená",#REF!,0)</f>
        <v>#REF!</v>
      </c>
      <c r="AS986" s="89" t="e">
        <f>IF(#REF!="zákl. přenesená",#REF!,0)</f>
        <v>#REF!</v>
      </c>
      <c r="AT986" s="89" t="e">
        <f>IF(#REF!="sníž. přenesená",#REF!,0)</f>
        <v>#REF!</v>
      </c>
      <c r="AU986" s="89" t="e">
        <f>IF(#REF!="nulová",#REF!,0)</f>
        <v>#REF!</v>
      </c>
      <c r="AV986" s="3" t="s">
        <v>5</v>
      </c>
      <c r="AW986" s="89" t="e">
        <f>ROUND(#REF!*H986,2)</f>
        <v>#REF!</v>
      </c>
      <c r="AX986" s="3" t="s">
        <v>1743</v>
      </c>
      <c r="AY986" s="88" t="s">
        <v>1839</v>
      </c>
    </row>
    <row r="987" spans="1:51" s="11" customFormat="1" ht="48" x14ac:dyDescent="0.2">
      <c r="A987" s="12"/>
      <c r="B987" s="118"/>
      <c r="C987" s="86"/>
      <c r="D987" s="132" t="s">
        <v>74</v>
      </c>
      <c r="E987" s="86"/>
      <c r="F987" s="133" t="s">
        <v>1817</v>
      </c>
      <c r="G987" s="86"/>
      <c r="H987" s="120"/>
      <c r="I987" s="12"/>
      <c r="J987" s="12"/>
      <c r="K987" s="12"/>
      <c r="L987" s="12"/>
      <c r="M987" s="12"/>
      <c r="N987" s="12"/>
      <c r="O987" s="12"/>
      <c r="P987" s="12"/>
      <c r="Q987" s="12"/>
      <c r="AF987" s="3" t="s">
        <v>74</v>
      </c>
      <c r="AG987" s="3" t="s">
        <v>41</v>
      </c>
    </row>
    <row r="988" spans="1:51" s="11" customFormat="1" ht="19.2" x14ac:dyDescent="0.2">
      <c r="A988" s="12"/>
      <c r="B988" s="118"/>
      <c r="C988" s="86"/>
      <c r="D988" s="132" t="s">
        <v>76</v>
      </c>
      <c r="E988" s="86"/>
      <c r="F988" s="133" t="s">
        <v>1827</v>
      </c>
      <c r="G988" s="86"/>
      <c r="H988" s="120"/>
      <c r="I988" s="12"/>
      <c r="J988" s="12"/>
      <c r="K988" s="12"/>
      <c r="L988" s="12"/>
      <c r="M988" s="12"/>
      <c r="N988" s="12"/>
      <c r="O988" s="12"/>
      <c r="P988" s="12"/>
      <c r="Q988" s="12"/>
      <c r="AF988" s="3" t="s">
        <v>76</v>
      </c>
      <c r="AG988" s="3" t="s">
        <v>41</v>
      </c>
    </row>
    <row r="989" spans="1:51" s="11" customFormat="1" ht="78" customHeight="1" x14ac:dyDescent="0.2">
      <c r="A989" s="12"/>
      <c r="B989" s="118"/>
      <c r="C989" s="79" t="s">
        <v>1840</v>
      </c>
      <c r="D989" s="79" t="s">
        <v>68</v>
      </c>
      <c r="E989" s="80" t="s">
        <v>1841</v>
      </c>
      <c r="F989" s="92" t="s">
        <v>1842</v>
      </c>
      <c r="G989" s="82" t="s">
        <v>923</v>
      </c>
      <c r="H989" s="131">
        <v>7000</v>
      </c>
      <c r="I989" s="12"/>
      <c r="J989" s="12"/>
      <c r="K989" s="12"/>
      <c r="L989" s="12"/>
      <c r="M989" s="12"/>
      <c r="N989" s="12"/>
      <c r="O989" s="12"/>
      <c r="P989" s="12"/>
      <c r="Q989" s="12"/>
      <c r="AD989" s="88" t="s">
        <v>1743</v>
      </c>
      <c r="AF989" s="88" t="s">
        <v>68</v>
      </c>
      <c r="AG989" s="88" t="s">
        <v>41</v>
      </c>
      <c r="AK989" s="3" t="s">
        <v>65</v>
      </c>
      <c r="AQ989" s="89" t="e">
        <f>IF(#REF!="základní",#REF!,0)</f>
        <v>#REF!</v>
      </c>
      <c r="AR989" s="89" t="e">
        <f>IF(#REF!="snížená",#REF!,0)</f>
        <v>#REF!</v>
      </c>
      <c r="AS989" s="89" t="e">
        <f>IF(#REF!="zákl. přenesená",#REF!,0)</f>
        <v>#REF!</v>
      </c>
      <c r="AT989" s="89" t="e">
        <f>IF(#REF!="sníž. přenesená",#REF!,0)</f>
        <v>#REF!</v>
      </c>
      <c r="AU989" s="89" t="e">
        <f>IF(#REF!="nulová",#REF!,0)</f>
        <v>#REF!</v>
      </c>
      <c r="AV989" s="3" t="s">
        <v>5</v>
      </c>
      <c r="AW989" s="89" t="e">
        <f>ROUND(#REF!*H989,2)</f>
        <v>#REF!</v>
      </c>
      <c r="AX989" s="3" t="s">
        <v>1743</v>
      </c>
      <c r="AY989" s="88" t="s">
        <v>1843</v>
      </c>
    </row>
    <row r="990" spans="1:51" s="11" customFormat="1" ht="57.6" x14ac:dyDescent="0.2">
      <c r="A990" s="12"/>
      <c r="B990" s="118"/>
      <c r="C990" s="86"/>
      <c r="D990" s="132" t="s">
        <v>74</v>
      </c>
      <c r="E990" s="86"/>
      <c r="F990" s="133" t="s">
        <v>1844</v>
      </c>
      <c r="G990" s="86"/>
      <c r="H990" s="120"/>
      <c r="I990" s="12"/>
      <c r="J990" s="12"/>
      <c r="K990" s="12"/>
      <c r="L990" s="12"/>
      <c r="M990" s="12"/>
      <c r="N990" s="12"/>
      <c r="O990" s="12"/>
      <c r="P990" s="12"/>
      <c r="Q990" s="12"/>
      <c r="AF990" s="3" t="s">
        <v>74</v>
      </c>
      <c r="AG990" s="3" t="s">
        <v>41</v>
      </c>
    </row>
    <row r="991" spans="1:51" s="11" customFormat="1" ht="90" customHeight="1" x14ac:dyDescent="0.2">
      <c r="A991" s="12"/>
      <c r="B991" s="118"/>
      <c r="C991" s="79" t="s">
        <v>1845</v>
      </c>
      <c r="D991" s="79" t="s">
        <v>68</v>
      </c>
      <c r="E991" s="80" t="s">
        <v>1846</v>
      </c>
      <c r="F991" s="92" t="s">
        <v>1847</v>
      </c>
      <c r="G991" s="82" t="s">
        <v>923</v>
      </c>
      <c r="H991" s="131">
        <v>5000</v>
      </c>
      <c r="I991" s="12"/>
      <c r="J991" s="12"/>
      <c r="K991" s="12"/>
      <c r="L991" s="12"/>
      <c r="M991" s="12"/>
      <c r="N991" s="12"/>
      <c r="O991" s="12"/>
      <c r="P991" s="12"/>
      <c r="Q991" s="12"/>
      <c r="AD991" s="88" t="s">
        <v>1743</v>
      </c>
      <c r="AF991" s="88" t="s">
        <v>68</v>
      </c>
      <c r="AG991" s="88" t="s">
        <v>41</v>
      </c>
      <c r="AK991" s="3" t="s">
        <v>65</v>
      </c>
      <c r="AQ991" s="89" t="e">
        <f>IF(#REF!="základní",#REF!,0)</f>
        <v>#REF!</v>
      </c>
      <c r="AR991" s="89" t="e">
        <f>IF(#REF!="snížená",#REF!,0)</f>
        <v>#REF!</v>
      </c>
      <c r="AS991" s="89" t="e">
        <f>IF(#REF!="zákl. přenesená",#REF!,0)</f>
        <v>#REF!</v>
      </c>
      <c r="AT991" s="89" t="e">
        <f>IF(#REF!="sníž. přenesená",#REF!,0)</f>
        <v>#REF!</v>
      </c>
      <c r="AU991" s="89" t="e">
        <f>IF(#REF!="nulová",#REF!,0)</f>
        <v>#REF!</v>
      </c>
      <c r="AV991" s="3" t="s">
        <v>5</v>
      </c>
      <c r="AW991" s="89" t="e">
        <f>ROUND(#REF!*H991,2)</f>
        <v>#REF!</v>
      </c>
      <c r="AX991" s="3" t="s">
        <v>1743</v>
      </c>
      <c r="AY991" s="88" t="s">
        <v>1848</v>
      </c>
    </row>
    <row r="992" spans="1:51" s="11" customFormat="1" ht="57.6" x14ac:dyDescent="0.2">
      <c r="A992" s="12"/>
      <c r="B992" s="118"/>
      <c r="C992" s="86"/>
      <c r="D992" s="132" t="s">
        <v>74</v>
      </c>
      <c r="E992" s="86"/>
      <c r="F992" s="133" t="s">
        <v>1844</v>
      </c>
      <c r="G992" s="86"/>
      <c r="H992" s="120"/>
      <c r="I992" s="12"/>
      <c r="J992" s="12"/>
      <c r="K992" s="12"/>
      <c r="L992" s="12"/>
      <c r="M992" s="12"/>
      <c r="N992" s="12"/>
      <c r="O992" s="12"/>
      <c r="P992" s="12"/>
      <c r="Q992" s="12"/>
      <c r="AF992" s="3" t="s">
        <v>74</v>
      </c>
      <c r="AG992" s="3" t="s">
        <v>41</v>
      </c>
    </row>
    <row r="993" spans="1:51" s="11" customFormat="1" ht="44.25" customHeight="1" x14ac:dyDescent="0.2">
      <c r="A993" s="12"/>
      <c r="B993" s="118"/>
      <c r="C993" s="79" t="s">
        <v>1849</v>
      </c>
      <c r="D993" s="79" t="s">
        <v>68</v>
      </c>
      <c r="E993" s="80" t="s">
        <v>1850</v>
      </c>
      <c r="F993" s="92" t="s">
        <v>1851</v>
      </c>
      <c r="G993" s="82" t="s">
        <v>923</v>
      </c>
      <c r="H993" s="131">
        <v>1500</v>
      </c>
      <c r="I993" s="12"/>
      <c r="J993" s="12"/>
      <c r="K993" s="12"/>
      <c r="L993" s="12"/>
      <c r="M993" s="12"/>
      <c r="N993" s="12"/>
      <c r="O993" s="12"/>
      <c r="P993" s="12"/>
      <c r="Q993" s="12"/>
      <c r="AD993" s="88" t="s">
        <v>1743</v>
      </c>
      <c r="AF993" s="88" t="s">
        <v>68</v>
      </c>
      <c r="AG993" s="88" t="s">
        <v>41</v>
      </c>
      <c r="AK993" s="3" t="s">
        <v>65</v>
      </c>
      <c r="AQ993" s="89" t="e">
        <f>IF(#REF!="základní",#REF!,0)</f>
        <v>#REF!</v>
      </c>
      <c r="AR993" s="89" t="e">
        <f>IF(#REF!="snížená",#REF!,0)</f>
        <v>#REF!</v>
      </c>
      <c r="AS993" s="89" t="e">
        <f>IF(#REF!="zákl. přenesená",#REF!,0)</f>
        <v>#REF!</v>
      </c>
      <c r="AT993" s="89" t="e">
        <f>IF(#REF!="sníž. přenesená",#REF!,0)</f>
        <v>#REF!</v>
      </c>
      <c r="AU993" s="89" t="e">
        <f>IF(#REF!="nulová",#REF!,0)</f>
        <v>#REF!</v>
      </c>
      <c r="AV993" s="3" t="s">
        <v>5</v>
      </c>
      <c r="AW993" s="89" t="e">
        <f>ROUND(#REF!*H993,2)</f>
        <v>#REF!</v>
      </c>
      <c r="AX993" s="3" t="s">
        <v>1743</v>
      </c>
      <c r="AY993" s="88" t="s">
        <v>1852</v>
      </c>
    </row>
    <row r="994" spans="1:51" s="11" customFormat="1" ht="28.8" x14ac:dyDescent="0.2">
      <c r="A994" s="12"/>
      <c r="B994" s="118"/>
      <c r="C994" s="86"/>
      <c r="D994" s="132" t="s">
        <v>74</v>
      </c>
      <c r="E994" s="86"/>
      <c r="F994" s="133" t="s">
        <v>1853</v>
      </c>
      <c r="G994" s="86"/>
      <c r="H994" s="120"/>
      <c r="I994" s="12"/>
      <c r="J994" s="12"/>
      <c r="K994" s="12"/>
      <c r="L994" s="12"/>
      <c r="M994" s="12"/>
      <c r="N994" s="12"/>
      <c r="O994" s="12"/>
      <c r="P994" s="12"/>
      <c r="Q994" s="12"/>
      <c r="AF994" s="3" t="s">
        <v>74</v>
      </c>
      <c r="AG994" s="3" t="s">
        <v>41</v>
      </c>
    </row>
    <row r="995" spans="1:51" s="11" customFormat="1" ht="90" customHeight="1" x14ac:dyDescent="0.2">
      <c r="A995" s="12"/>
      <c r="B995" s="118"/>
      <c r="C995" s="79" t="s">
        <v>1854</v>
      </c>
      <c r="D995" s="79" t="s">
        <v>68</v>
      </c>
      <c r="E995" s="80" t="s">
        <v>1855</v>
      </c>
      <c r="F995" s="92" t="s">
        <v>1856</v>
      </c>
      <c r="G995" s="82" t="s">
        <v>122</v>
      </c>
      <c r="H995" s="131">
        <v>50</v>
      </c>
      <c r="I995" s="12"/>
      <c r="J995" s="12"/>
      <c r="K995" s="12"/>
      <c r="L995" s="12"/>
      <c r="M995" s="12"/>
      <c r="N995" s="12"/>
      <c r="O995" s="12"/>
      <c r="P995" s="12"/>
      <c r="Q995" s="12"/>
      <c r="AD995" s="88" t="s">
        <v>1743</v>
      </c>
      <c r="AF995" s="88" t="s">
        <v>68</v>
      </c>
      <c r="AG995" s="88" t="s">
        <v>41</v>
      </c>
      <c r="AK995" s="3" t="s">
        <v>65</v>
      </c>
      <c r="AQ995" s="89" t="e">
        <f>IF(#REF!="základní",#REF!,0)</f>
        <v>#REF!</v>
      </c>
      <c r="AR995" s="89" t="e">
        <f>IF(#REF!="snížená",#REF!,0)</f>
        <v>#REF!</v>
      </c>
      <c r="AS995" s="89" t="e">
        <f>IF(#REF!="zákl. přenesená",#REF!,0)</f>
        <v>#REF!</v>
      </c>
      <c r="AT995" s="89" t="e">
        <f>IF(#REF!="sníž. přenesená",#REF!,0)</f>
        <v>#REF!</v>
      </c>
      <c r="AU995" s="89" t="e">
        <f>IF(#REF!="nulová",#REF!,0)</f>
        <v>#REF!</v>
      </c>
      <c r="AV995" s="3" t="s">
        <v>5</v>
      </c>
      <c r="AW995" s="89" t="e">
        <f>ROUND(#REF!*H995,2)</f>
        <v>#REF!</v>
      </c>
      <c r="AX995" s="3" t="s">
        <v>1743</v>
      </c>
      <c r="AY995" s="88" t="s">
        <v>1857</v>
      </c>
    </row>
    <row r="996" spans="1:51" s="11" customFormat="1" ht="48" x14ac:dyDescent="0.2">
      <c r="A996" s="12"/>
      <c r="B996" s="118"/>
      <c r="C996" s="86"/>
      <c r="D996" s="132" t="s">
        <v>74</v>
      </c>
      <c r="E996" s="86"/>
      <c r="F996" s="133" t="s">
        <v>1858</v>
      </c>
      <c r="G996" s="86"/>
      <c r="H996" s="120"/>
      <c r="I996" s="12"/>
      <c r="J996" s="12"/>
      <c r="K996" s="12"/>
      <c r="L996" s="12"/>
      <c r="M996" s="12"/>
      <c r="N996" s="12"/>
      <c r="O996" s="12"/>
      <c r="P996" s="12"/>
      <c r="Q996" s="12"/>
      <c r="AF996" s="3" t="s">
        <v>74</v>
      </c>
      <c r="AG996" s="3" t="s">
        <v>41</v>
      </c>
    </row>
    <row r="997" spans="1:51" s="11" customFormat="1" ht="90" customHeight="1" x14ac:dyDescent="0.2">
      <c r="A997" s="12"/>
      <c r="B997" s="118"/>
      <c r="C997" s="79" t="s">
        <v>1859</v>
      </c>
      <c r="D997" s="79" t="s">
        <v>68</v>
      </c>
      <c r="E997" s="80" t="s">
        <v>1860</v>
      </c>
      <c r="F997" s="92" t="s">
        <v>1861</v>
      </c>
      <c r="G997" s="82" t="s">
        <v>122</v>
      </c>
      <c r="H997" s="131">
        <v>20</v>
      </c>
      <c r="I997" s="12"/>
      <c r="J997" s="12"/>
      <c r="K997" s="12"/>
      <c r="L997" s="12"/>
      <c r="M997" s="12"/>
      <c r="N997" s="12"/>
      <c r="O997" s="12"/>
      <c r="P997" s="12"/>
      <c r="Q997" s="12"/>
      <c r="AD997" s="88" t="s">
        <v>1743</v>
      </c>
      <c r="AF997" s="88" t="s">
        <v>68</v>
      </c>
      <c r="AG997" s="88" t="s">
        <v>41</v>
      </c>
      <c r="AK997" s="3" t="s">
        <v>65</v>
      </c>
      <c r="AQ997" s="89" t="e">
        <f>IF(#REF!="základní",#REF!,0)</f>
        <v>#REF!</v>
      </c>
      <c r="AR997" s="89" t="e">
        <f>IF(#REF!="snížená",#REF!,0)</f>
        <v>#REF!</v>
      </c>
      <c r="AS997" s="89" t="e">
        <f>IF(#REF!="zákl. přenesená",#REF!,0)</f>
        <v>#REF!</v>
      </c>
      <c r="AT997" s="89" t="e">
        <f>IF(#REF!="sníž. přenesená",#REF!,0)</f>
        <v>#REF!</v>
      </c>
      <c r="AU997" s="89" t="e">
        <f>IF(#REF!="nulová",#REF!,0)</f>
        <v>#REF!</v>
      </c>
      <c r="AV997" s="3" t="s">
        <v>5</v>
      </c>
      <c r="AW997" s="89" t="e">
        <f>ROUND(#REF!*H997,2)</f>
        <v>#REF!</v>
      </c>
      <c r="AX997" s="3" t="s">
        <v>1743</v>
      </c>
      <c r="AY997" s="88" t="s">
        <v>1862</v>
      </c>
    </row>
    <row r="998" spans="1:51" s="11" customFormat="1" ht="48" x14ac:dyDescent="0.2">
      <c r="A998" s="12"/>
      <c r="B998" s="118"/>
      <c r="C998" s="86"/>
      <c r="D998" s="132" t="s">
        <v>74</v>
      </c>
      <c r="E998" s="86"/>
      <c r="F998" s="133" t="s">
        <v>1858</v>
      </c>
      <c r="G998" s="86"/>
      <c r="H998" s="120"/>
      <c r="I998" s="12"/>
      <c r="J998" s="12"/>
      <c r="K998" s="12"/>
      <c r="L998" s="12"/>
      <c r="M998" s="12"/>
      <c r="N998" s="12"/>
      <c r="O998" s="12"/>
      <c r="P998" s="12"/>
      <c r="Q998" s="12"/>
      <c r="AF998" s="3" t="s">
        <v>74</v>
      </c>
      <c r="AG998" s="3" t="s">
        <v>41</v>
      </c>
    </row>
    <row r="999" spans="1:51" s="11" customFormat="1" ht="90" customHeight="1" x14ac:dyDescent="0.2">
      <c r="A999" s="12"/>
      <c r="B999" s="118"/>
      <c r="C999" s="79" t="s">
        <v>1863</v>
      </c>
      <c r="D999" s="79" t="s">
        <v>68</v>
      </c>
      <c r="E999" s="80" t="s">
        <v>1864</v>
      </c>
      <c r="F999" s="92" t="s">
        <v>1865</v>
      </c>
      <c r="G999" s="82" t="s">
        <v>122</v>
      </c>
      <c r="H999" s="131">
        <v>180</v>
      </c>
      <c r="I999" s="12"/>
      <c r="J999" s="12"/>
      <c r="K999" s="12"/>
      <c r="L999" s="12"/>
      <c r="M999" s="12"/>
      <c r="N999" s="12"/>
      <c r="O999" s="12"/>
      <c r="P999" s="12"/>
      <c r="Q999" s="12"/>
      <c r="AD999" s="88" t="s">
        <v>1743</v>
      </c>
      <c r="AF999" s="88" t="s">
        <v>68</v>
      </c>
      <c r="AG999" s="88" t="s">
        <v>41</v>
      </c>
      <c r="AK999" s="3" t="s">
        <v>65</v>
      </c>
      <c r="AQ999" s="89" t="e">
        <f>IF(#REF!="základní",#REF!,0)</f>
        <v>#REF!</v>
      </c>
      <c r="AR999" s="89" t="e">
        <f>IF(#REF!="snížená",#REF!,0)</f>
        <v>#REF!</v>
      </c>
      <c r="AS999" s="89" t="e">
        <f>IF(#REF!="zákl. přenesená",#REF!,0)</f>
        <v>#REF!</v>
      </c>
      <c r="AT999" s="89" t="e">
        <f>IF(#REF!="sníž. přenesená",#REF!,0)</f>
        <v>#REF!</v>
      </c>
      <c r="AU999" s="89" t="e">
        <f>IF(#REF!="nulová",#REF!,0)</f>
        <v>#REF!</v>
      </c>
      <c r="AV999" s="3" t="s">
        <v>5</v>
      </c>
      <c r="AW999" s="89" t="e">
        <f>ROUND(#REF!*H999,2)</f>
        <v>#REF!</v>
      </c>
      <c r="AX999" s="3" t="s">
        <v>1743</v>
      </c>
      <c r="AY999" s="88" t="s">
        <v>1866</v>
      </c>
    </row>
    <row r="1000" spans="1:51" s="11" customFormat="1" ht="48" x14ac:dyDescent="0.2">
      <c r="A1000" s="12"/>
      <c r="B1000" s="118"/>
      <c r="C1000" s="86"/>
      <c r="D1000" s="132" t="s">
        <v>74</v>
      </c>
      <c r="E1000" s="86"/>
      <c r="F1000" s="133" t="s">
        <v>1858</v>
      </c>
      <c r="G1000" s="86"/>
      <c r="H1000" s="120"/>
      <c r="I1000" s="12"/>
      <c r="J1000" s="12"/>
      <c r="K1000" s="12"/>
      <c r="L1000" s="12"/>
      <c r="M1000" s="12"/>
      <c r="N1000" s="12"/>
      <c r="O1000" s="12"/>
      <c r="P1000" s="12"/>
      <c r="Q1000" s="12"/>
      <c r="AF1000" s="3" t="s">
        <v>74</v>
      </c>
      <c r="AG1000" s="3" t="s">
        <v>41</v>
      </c>
    </row>
    <row r="1001" spans="1:51" s="11" customFormat="1" ht="90" customHeight="1" x14ac:dyDescent="0.2">
      <c r="A1001" s="12"/>
      <c r="B1001" s="118"/>
      <c r="C1001" s="79" t="s">
        <v>1867</v>
      </c>
      <c r="D1001" s="79" t="s">
        <v>68</v>
      </c>
      <c r="E1001" s="80" t="s">
        <v>1868</v>
      </c>
      <c r="F1001" s="92" t="s">
        <v>1869</v>
      </c>
      <c r="G1001" s="82" t="s">
        <v>122</v>
      </c>
      <c r="H1001" s="131">
        <v>60</v>
      </c>
      <c r="I1001" s="12"/>
      <c r="J1001" s="12"/>
      <c r="K1001" s="12"/>
      <c r="L1001" s="12"/>
      <c r="M1001" s="12"/>
      <c r="N1001" s="12"/>
      <c r="O1001" s="12"/>
      <c r="P1001" s="12"/>
      <c r="Q1001" s="12"/>
      <c r="AD1001" s="88" t="s">
        <v>1743</v>
      </c>
      <c r="AF1001" s="88" t="s">
        <v>68</v>
      </c>
      <c r="AG1001" s="88" t="s">
        <v>41</v>
      </c>
      <c r="AK1001" s="3" t="s">
        <v>65</v>
      </c>
      <c r="AQ1001" s="89" t="e">
        <f>IF(#REF!="základní",#REF!,0)</f>
        <v>#REF!</v>
      </c>
      <c r="AR1001" s="89" t="e">
        <f>IF(#REF!="snížená",#REF!,0)</f>
        <v>#REF!</v>
      </c>
      <c r="AS1001" s="89" t="e">
        <f>IF(#REF!="zákl. přenesená",#REF!,0)</f>
        <v>#REF!</v>
      </c>
      <c r="AT1001" s="89" t="e">
        <f>IF(#REF!="sníž. přenesená",#REF!,0)</f>
        <v>#REF!</v>
      </c>
      <c r="AU1001" s="89" t="e">
        <f>IF(#REF!="nulová",#REF!,0)</f>
        <v>#REF!</v>
      </c>
      <c r="AV1001" s="3" t="s">
        <v>5</v>
      </c>
      <c r="AW1001" s="89" t="e">
        <f>ROUND(#REF!*H1001,2)</f>
        <v>#REF!</v>
      </c>
      <c r="AX1001" s="3" t="s">
        <v>1743</v>
      </c>
      <c r="AY1001" s="88" t="s">
        <v>1870</v>
      </c>
    </row>
    <row r="1002" spans="1:51" s="11" customFormat="1" ht="48" x14ac:dyDescent="0.2">
      <c r="A1002" s="12"/>
      <c r="B1002" s="118"/>
      <c r="C1002" s="86"/>
      <c r="D1002" s="132" t="s">
        <v>74</v>
      </c>
      <c r="E1002" s="86"/>
      <c r="F1002" s="133" t="s">
        <v>1858</v>
      </c>
      <c r="G1002" s="86"/>
      <c r="H1002" s="120"/>
      <c r="I1002" s="12"/>
      <c r="J1002" s="12"/>
      <c r="K1002" s="12"/>
      <c r="L1002" s="12"/>
      <c r="M1002" s="12"/>
      <c r="N1002" s="12"/>
      <c r="O1002" s="12"/>
      <c r="P1002" s="12"/>
      <c r="Q1002" s="12"/>
      <c r="AF1002" s="3" t="s">
        <v>74</v>
      </c>
      <c r="AG1002" s="3" t="s">
        <v>41</v>
      </c>
    </row>
    <row r="1003" spans="1:51" s="11" customFormat="1" ht="100.5" customHeight="1" x14ac:dyDescent="0.2">
      <c r="A1003" s="12"/>
      <c r="B1003" s="118"/>
      <c r="C1003" s="79" t="s">
        <v>1871</v>
      </c>
      <c r="D1003" s="79" t="s">
        <v>68</v>
      </c>
      <c r="E1003" s="80" t="s">
        <v>1872</v>
      </c>
      <c r="F1003" s="92" t="s">
        <v>1873</v>
      </c>
      <c r="G1003" s="82" t="s">
        <v>923</v>
      </c>
      <c r="H1003" s="131">
        <v>2200</v>
      </c>
      <c r="I1003" s="12"/>
      <c r="J1003" s="12"/>
      <c r="K1003" s="12"/>
      <c r="L1003" s="12"/>
      <c r="M1003" s="12"/>
      <c r="N1003" s="12"/>
      <c r="O1003" s="12"/>
      <c r="P1003" s="12"/>
      <c r="Q1003" s="12"/>
      <c r="AD1003" s="88" t="s">
        <v>1743</v>
      </c>
      <c r="AF1003" s="88" t="s">
        <v>68</v>
      </c>
      <c r="AG1003" s="88" t="s">
        <v>41</v>
      </c>
      <c r="AK1003" s="3" t="s">
        <v>65</v>
      </c>
      <c r="AQ1003" s="89" t="e">
        <f>IF(#REF!="základní",#REF!,0)</f>
        <v>#REF!</v>
      </c>
      <c r="AR1003" s="89" t="e">
        <f>IF(#REF!="snížená",#REF!,0)</f>
        <v>#REF!</v>
      </c>
      <c r="AS1003" s="89" t="e">
        <f>IF(#REF!="zákl. přenesená",#REF!,0)</f>
        <v>#REF!</v>
      </c>
      <c r="AT1003" s="89" t="e">
        <f>IF(#REF!="sníž. přenesená",#REF!,0)</f>
        <v>#REF!</v>
      </c>
      <c r="AU1003" s="89" t="e">
        <f>IF(#REF!="nulová",#REF!,0)</f>
        <v>#REF!</v>
      </c>
      <c r="AV1003" s="3" t="s">
        <v>5</v>
      </c>
      <c r="AW1003" s="89" t="e">
        <f>ROUND(#REF!*H1003,2)</f>
        <v>#REF!</v>
      </c>
      <c r="AX1003" s="3" t="s">
        <v>1743</v>
      </c>
      <c r="AY1003" s="88" t="s">
        <v>1874</v>
      </c>
    </row>
    <row r="1004" spans="1:51" s="11" customFormat="1" ht="67.2" x14ac:dyDescent="0.2">
      <c r="A1004" s="12"/>
      <c r="B1004" s="118"/>
      <c r="C1004" s="86"/>
      <c r="D1004" s="132" t="s">
        <v>74</v>
      </c>
      <c r="E1004" s="86"/>
      <c r="F1004" s="133" t="s">
        <v>1875</v>
      </c>
      <c r="G1004" s="86"/>
      <c r="H1004" s="120"/>
      <c r="I1004" s="12"/>
      <c r="J1004" s="12"/>
      <c r="K1004" s="12"/>
      <c r="L1004" s="12"/>
      <c r="M1004" s="12"/>
      <c r="N1004" s="12"/>
      <c r="O1004" s="12"/>
      <c r="P1004" s="12"/>
      <c r="Q1004" s="12"/>
      <c r="AF1004" s="3" t="s">
        <v>74</v>
      </c>
      <c r="AG1004" s="3" t="s">
        <v>41</v>
      </c>
    </row>
    <row r="1005" spans="1:51" s="11" customFormat="1" ht="101.25" customHeight="1" x14ac:dyDescent="0.2">
      <c r="A1005" s="12"/>
      <c r="B1005" s="118"/>
      <c r="C1005" s="79" t="s">
        <v>1876</v>
      </c>
      <c r="D1005" s="79" t="s">
        <v>68</v>
      </c>
      <c r="E1005" s="80" t="s">
        <v>1877</v>
      </c>
      <c r="F1005" s="92" t="s">
        <v>1878</v>
      </c>
      <c r="G1005" s="82" t="s">
        <v>923</v>
      </c>
      <c r="H1005" s="131">
        <v>2300</v>
      </c>
      <c r="I1005" s="12"/>
      <c r="J1005" s="12"/>
      <c r="K1005" s="12"/>
      <c r="L1005" s="12"/>
      <c r="M1005" s="12"/>
      <c r="N1005" s="12"/>
      <c r="O1005" s="12"/>
      <c r="P1005" s="12"/>
      <c r="Q1005" s="12"/>
      <c r="AD1005" s="88" t="s">
        <v>1743</v>
      </c>
      <c r="AF1005" s="88" t="s">
        <v>68</v>
      </c>
      <c r="AG1005" s="88" t="s">
        <v>41</v>
      </c>
      <c r="AK1005" s="3" t="s">
        <v>65</v>
      </c>
      <c r="AQ1005" s="89" t="e">
        <f>IF(#REF!="základní",#REF!,0)</f>
        <v>#REF!</v>
      </c>
      <c r="AR1005" s="89" t="e">
        <f>IF(#REF!="snížená",#REF!,0)</f>
        <v>#REF!</v>
      </c>
      <c r="AS1005" s="89" t="e">
        <f>IF(#REF!="zákl. přenesená",#REF!,0)</f>
        <v>#REF!</v>
      </c>
      <c r="AT1005" s="89" t="e">
        <f>IF(#REF!="sníž. přenesená",#REF!,0)</f>
        <v>#REF!</v>
      </c>
      <c r="AU1005" s="89" t="e">
        <f>IF(#REF!="nulová",#REF!,0)</f>
        <v>#REF!</v>
      </c>
      <c r="AV1005" s="3" t="s">
        <v>5</v>
      </c>
      <c r="AW1005" s="89" t="e">
        <f>ROUND(#REF!*H1005,2)</f>
        <v>#REF!</v>
      </c>
      <c r="AX1005" s="3" t="s">
        <v>1743</v>
      </c>
      <c r="AY1005" s="88" t="s">
        <v>1879</v>
      </c>
    </row>
    <row r="1006" spans="1:51" s="11" customFormat="1" ht="67.2" x14ac:dyDescent="0.2">
      <c r="A1006" s="12"/>
      <c r="B1006" s="118"/>
      <c r="C1006" s="86"/>
      <c r="D1006" s="132" t="s">
        <v>74</v>
      </c>
      <c r="E1006" s="86"/>
      <c r="F1006" s="133" t="s">
        <v>1875</v>
      </c>
      <c r="G1006" s="86"/>
      <c r="H1006" s="120"/>
      <c r="I1006" s="12"/>
      <c r="J1006" s="12"/>
      <c r="K1006" s="12"/>
      <c r="L1006" s="12"/>
      <c r="M1006" s="12"/>
      <c r="N1006" s="12"/>
      <c r="O1006" s="12"/>
      <c r="P1006" s="12"/>
      <c r="Q1006" s="12"/>
      <c r="AF1006" s="3" t="s">
        <v>74</v>
      </c>
      <c r="AG1006" s="3" t="s">
        <v>41</v>
      </c>
    </row>
    <row r="1007" spans="1:51" s="11" customFormat="1" ht="101.25" customHeight="1" x14ac:dyDescent="0.2">
      <c r="A1007" s="12"/>
      <c r="B1007" s="118"/>
      <c r="C1007" s="79" t="s">
        <v>1880</v>
      </c>
      <c r="D1007" s="79" t="s">
        <v>68</v>
      </c>
      <c r="E1007" s="80" t="s">
        <v>1881</v>
      </c>
      <c r="F1007" s="92" t="s">
        <v>1882</v>
      </c>
      <c r="G1007" s="82" t="s">
        <v>923</v>
      </c>
      <c r="H1007" s="131">
        <v>800</v>
      </c>
      <c r="I1007" s="12"/>
      <c r="J1007" s="12"/>
      <c r="K1007" s="12"/>
      <c r="L1007" s="12"/>
      <c r="M1007" s="12"/>
      <c r="N1007" s="12"/>
      <c r="O1007" s="12"/>
      <c r="P1007" s="12"/>
      <c r="Q1007" s="12"/>
      <c r="AD1007" s="88" t="s">
        <v>1743</v>
      </c>
      <c r="AF1007" s="88" t="s">
        <v>68</v>
      </c>
      <c r="AG1007" s="88" t="s">
        <v>41</v>
      </c>
      <c r="AK1007" s="3" t="s">
        <v>65</v>
      </c>
      <c r="AQ1007" s="89" t="e">
        <f>IF(#REF!="základní",#REF!,0)</f>
        <v>#REF!</v>
      </c>
      <c r="AR1007" s="89" t="e">
        <f>IF(#REF!="snížená",#REF!,0)</f>
        <v>#REF!</v>
      </c>
      <c r="AS1007" s="89" t="e">
        <f>IF(#REF!="zákl. přenesená",#REF!,0)</f>
        <v>#REF!</v>
      </c>
      <c r="AT1007" s="89" t="e">
        <f>IF(#REF!="sníž. přenesená",#REF!,0)</f>
        <v>#REF!</v>
      </c>
      <c r="AU1007" s="89" t="e">
        <f>IF(#REF!="nulová",#REF!,0)</f>
        <v>#REF!</v>
      </c>
      <c r="AV1007" s="3" t="s">
        <v>5</v>
      </c>
      <c r="AW1007" s="89" t="e">
        <f>ROUND(#REF!*H1007,2)</f>
        <v>#REF!</v>
      </c>
      <c r="AX1007" s="3" t="s">
        <v>1743</v>
      </c>
      <c r="AY1007" s="88" t="s">
        <v>1883</v>
      </c>
    </row>
    <row r="1008" spans="1:51" s="11" customFormat="1" ht="67.2" x14ac:dyDescent="0.2">
      <c r="A1008" s="12"/>
      <c r="B1008" s="118"/>
      <c r="C1008" s="86"/>
      <c r="D1008" s="132" t="s">
        <v>74</v>
      </c>
      <c r="E1008" s="86"/>
      <c r="F1008" s="133" t="s">
        <v>1875</v>
      </c>
      <c r="G1008" s="86"/>
      <c r="H1008" s="120"/>
      <c r="I1008" s="12"/>
      <c r="J1008" s="12"/>
      <c r="K1008" s="12"/>
      <c r="L1008" s="12"/>
      <c r="M1008" s="12"/>
      <c r="N1008" s="12"/>
      <c r="O1008" s="12"/>
      <c r="P1008" s="12"/>
      <c r="Q1008" s="12"/>
      <c r="AF1008" s="3" t="s">
        <v>74</v>
      </c>
      <c r="AG1008" s="3" t="s">
        <v>41</v>
      </c>
    </row>
    <row r="1009" spans="1:51" s="11" customFormat="1" ht="101.25" customHeight="1" x14ac:dyDescent="0.2">
      <c r="A1009" s="12"/>
      <c r="B1009" s="118"/>
      <c r="C1009" s="79" t="s">
        <v>1884</v>
      </c>
      <c r="D1009" s="79" t="s">
        <v>68</v>
      </c>
      <c r="E1009" s="80" t="s">
        <v>1885</v>
      </c>
      <c r="F1009" s="92" t="s">
        <v>1886</v>
      </c>
      <c r="G1009" s="82" t="s">
        <v>923</v>
      </c>
      <c r="H1009" s="131">
        <v>150</v>
      </c>
      <c r="I1009" s="12"/>
      <c r="J1009" s="12"/>
      <c r="K1009" s="12"/>
      <c r="L1009" s="12"/>
      <c r="M1009" s="12"/>
      <c r="N1009" s="12"/>
      <c r="O1009" s="12"/>
      <c r="P1009" s="12"/>
      <c r="Q1009" s="12"/>
      <c r="AD1009" s="88" t="s">
        <v>1743</v>
      </c>
      <c r="AF1009" s="88" t="s">
        <v>68</v>
      </c>
      <c r="AG1009" s="88" t="s">
        <v>41</v>
      </c>
      <c r="AK1009" s="3" t="s">
        <v>65</v>
      </c>
      <c r="AQ1009" s="89" t="e">
        <f>IF(#REF!="základní",#REF!,0)</f>
        <v>#REF!</v>
      </c>
      <c r="AR1009" s="89" t="e">
        <f>IF(#REF!="snížená",#REF!,0)</f>
        <v>#REF!</v>
      </c>
      <c r="AS1009" s="89" t="e">
        <f>IF(#REF!="zákl. přenesená",#REF!,0)</f>
        <v>#REF!</v>
      </c>
      <c r="AT1009" s="89" t="e">
        <f>IF(#REF!="sníž. přenesená",#REF!,0)</f>
        <v>#REF!</v>
      </c>
      <c r="AU1009" s="89" t="e">
        <f>IF(#REF!="nulová",#REF!,0)</f>
        <v>#REF!</v>
      </c>
      <c r="AV1009" s="3" t="s">
        <v>5</v>
      </c>
      <c r="AW1009" s="89" t="e">
        <f>ROUND(#REF!*H1009,2)</f>
        <v>#REF!</v>
      </c>
      <c r="AX1009" s="3" t="s">
        <v>1743</v>
      </c>
      <c r="AY1009" s="88" t="s">
        <v>1887</v>
      </c>
    </row>
    <row r="1010" spans="1:51" s="11" customFormat="1" ht="67.2" x14ac:dyDescent="0.2">
      <c r="A1010" s="12"/>
      <c r="B1010" s="118"/>
      <c r="C1010" s="86"/>
      <c r="D1010" s="132" t="s">
        <v>74</v>
      </c>
      <c r="E1010" s="86"/>
      <c r="F1010" s="133" t="s">
        <v>1875</v>
      </c>
      <c r="G1010" s="86"/>
      <c r="H1010" s="120"/>
      <c r="I1010" s="12"/>
      <c r="J1010" s="12"/>
      <c r="K1010" s="12"/>
      <c r="L1010" s="12"/>
      <c r="M1010" s="12"/>
      <c r="N1010" s="12"/>
      <c r="O1010" s="12"/>
      <c r="P1010" s="12"/>
      <c r="Q1010" s="12"/>
      <c r="AF1010" s="3" t="s">
        <v>74</v>
      </c>
      <c r="AG1010" s="3" t="s">
        <v>41</v>
      </c>
    </row>
    <row r="1011" spans="1:51" s="11" customFormat="1" ht="90" customHeight="1" x14ac:dyDescent="0.2">
      <c r="A1011" s="12"/>
      <c r="B1011" s="118"/>
      <c r="C1011" s="79" t="s">
        <v>1888</v>
      </c>
      <c r="D1011" s="79" t="s">
        <v>68</v>
      </c>
      <c r="E1011" s="80" t="s">
        <v>1889</v>
      </c>
      <c r="F1011" s="92" t="s">
        <v>1890</v>
      </c>
      <c r="G1011" s="82" t="s">
        <v>923</v>
      </c>
      <c r="H1011" s="131">
        <v>50</v>
      </c>
      <c r="I1011" s="12"/>
      <c r="J1011" s="12"/>
      <c r="K1011" s="12"/>
      <c r="L1011" s="12"/>
      <c r="M1011" s="12"/>
      <c r="N1011" s="12"/>
      <c r="O1011" s="12"/>
      <c r="P1011" s="12"/>
      <c r="Q1011" s="12"/>
      <c r="AD1011" s="88" t="s">
        <v>1743</v>
      </c>
      <c r="AF1011" s="88" t="s">
        <v>68</v>
      </c>
      <c r="AG1011" s="88" t="s">
        <v>41</v>
      </c>
      <c r="AK1011" s="3" t="s">
        <v>65</v>
      </c>
      <c r="AQ1011" s="89" t="e">
        <f>IF(#REF!="základní",#REF!,0)</f>
        <v>#REF!</v>
      </c>
      <c r="AR1011" s="89" t="e">
        <f>IF(#REF!="snížená",#REF!,0)</f>
        <v>#REF!</v>
      </c>
      <c r="AS1011" s="89" t="e">
        <f>IF(#REF!="zákl. přenesená",#REF!,0)</f>
        <v>#REF!</v>
      </c>
      <c r="AT1011" s="89" t="e">
        <f>IF(#REF!="sníž. přenesená",#REF!,0)</f>
        <v>#REF!</v>
      </c>
      <c r="AU1011" s="89" t="e">
        <f>IF(#REF!="nulová",#REF!,0)</f>
        <v>#REF!</v>
      </c>
      <c r="AV1011" s="3" t="s">
        <v>5</v>
      </c>
      <c r="AW1011" s="89" t="e">
        <f>ROUND(#REF!*H1011,2)</f>
        <v>#REF!</v>
      </c>
      <c r="AX1011" s="3" t="s">
        <v>1743</v>
      </c>
      <c r="AY1011" s="88" t="s">
        <v>1891</v>
      </c>
    </row>
    <row r="1012" spans="1:51" s="11" customFormat="1" ht="67.2" x14ac:dyDescent="0.2">
      <c r="A1012" s="12"/>
      <c r="B1012" s="118"/>
      <c r="C1012" s="86"/>
      <c r="D1012" s="132" t="s">
        <v>74</v>
      </c>
      <c r="E1012" s="86"/>
      <c r="F1012" s="133" t="s">
        <v>1875</v>
      </c>
      <c r="G1012" s="86"/>
      <c r="H1012" s="120"/>
      <c r="I1012" s="12"/>
      <c r="J1012" s="12"/>
      <c r="K1012" s="12"/>
      <c r="L1012" s="12"/>
      <c r="M1012" s="12"/>
      <c r="N1012" s="12"/>
      <c r="O1012" s="12"/>
      <c r="P1012" s="12"/>
      <c r="Q1012" s="12"/>
      <c r="AF1012" s="3" t="s">
        <v>74</v>
      </c>
      <c r="AG1012" s="3" t="s">
        <v>41</v>
      </c>
    </row>
    <row r="1013" spans="1:51" s="11" customFormat="1" ht="6.9" customHeight="1" x14ac:dyDescent="0.2">
      <c r="A1013" s="12"/>
      <c r="B1013" s="135"/>
      <c r="C1013" s="136"/>
      <c r="D1013" s="136"/>
      <c r="E1013" s="136"/>
      <c r="F1013" s="136"/>
      <c r="G1013" s="136"/>
      <c r="H1013" s="137"/>
      <c r="I1013" s="12"/>
      <c r="J1013" s="12"/>
      <c r="K1013" s="12"/>
      <c r="L1013" s="12"/>
      <c r="M1013" s="12"/>
      <c r="N1013" s="12"/>
      <c r="O1013" s="12"/>
      <c r="P1013" s="12"/>
      <c r="Q1013" s="12"/>
    </row>
  </sheetData>
  <sheetProtection password="EB41" sheet="1" objects="1" scenarios="1"/>
  <autoFilter ref="C118:H1012" xr:uid="{00000000-0009-0000-0000-000001000000}"/>
  <mergeCells count="8">
    <mergeCell ref="E87:H87"/>
    <mergeCell ref="E109:H109"/>
    <mergeCell ref="E111:H111"/>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J200"/>
  <sheetViews>
    <sheetView showGridLines="0" topLeftCell="A126" workbookViewId="0">
      <selection activeCell="F134" sqref="F134"/>
    </sheetView>
  </sheetViews>
  <sheetFormatPr defaultRowHeight="10.199999999999999" x14ac:dyDescent="0.2"/>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9.28515625" style="1" customWidth="1"/>
    <col min="10" max="10" width="10.85546875" style="1" hidden="1" customWidth="1"/>
    <col min="11" max="11" width="9.28515625" style="1" hidden="1"/>
    <col min="12" max="17" width="14.140625" style="1" hidden="1" customWidth="1"/>
    <col min="18" max="18" width="16.28515625" style="1" hidden="1" customWidth="1"/>
    <col min="19" max="19" width="12.28515625" style="1" customWidth="1"/>
    <col min="20" max="20" width="16.28515625" style="1" customWidth="1"/>
    <col min="21" max="21" width="12.28515625" style="1" customWidth="1"/>
    <col min="22" max="22" width="15" style="1" customWidth="1"/>
    <col min="23" max="23" width="11" style="1" customWidth="1"/>
    <col min="24" max="24" width="15" style="1" customWidth="1"/>
    <col min="25" max="25" width="16.28515625" style="1" customWidth="1"/>
    <col min="26" max="26" width="11" style="1" customWidth="1"/>
    <col min="27" max="27" width="15" style="1" customWidth="1"/>
    <col min="28" max="28" width="16.28515625" style="1" customWidth="1"/>
    <col min="29" max="40" width="9.140625" style="1"/>
    <col min="41" max="62" width="9.28515625" style="1" hidden="1"/>
    <col min="63" max="16384" width="9.140625" style="1"/>
  </cols>
  <sheetData>
    <row r="2" spans="1:43" ht="36.9" customHeight="1" x14ac:dyDescent="0.2">
      <c r="I2" s="2"/>
      <c r="AQ2" s="3" t="s">
        <v>42</v>
      </c>
    </row>
    <row r="3" spans="1:43" ht="6.9" hidden="1" customHeight="1" x14ac:dyDescent="0.2">
      <c r="B3" s="4"/>
      <c r="C3" s="5"/>
      <c r="D3" s="5"/>
      <c r="E3" s="5"/>
      <c r="F3" s="5"/>
      <c r="G3" s="5"/>
      <c r="H3" s="5"/>
      <c r="I3" s="6"/>
      <c r="J3" s="7" t="s">
        <v>4</v>
      </c>
      <c r="AQ3" s="3" t="s">
        <v>41</v>
      </c>
    </row>
    <row r="4" spans="1:43" ht="24.9" hidden="1" customHeight="1" x14ac:dyDescent="0.2">
      <c r="B4" s="6"/>
      <c r="D4" s="8" t="s">
        <v>43</v>
      </c>
      <c r="I4" s="6"/>
      <c r="AQ4" s="3" t="s">
        <v>1</v>
      </c>
    </row>
    <row r="5" spans="1:43" ht="6.9" hidden="1" customHeight="1" x14ac:dyDescent="0.2">
      <c r="B5" s="6"/>
      <c r="I5" s="6"/>
    </row>
    <row r="6" spans="1:43" ht="12" hidden="1" customHeight="1" x14ac:dyDescent="0.2">
      <c r="B6" s="6"/>
      <c r="D6" s="9" t="s">
        <v>6</v>
      </c>
      <c r="I6" s="6"/>
    </row>
    <row r="7" spans="1:43" ht="26.25" hidden="1" customHeight="1" x14ac:dyDescent="0.2">
      <c r="B7" s="6"/>
      <c r="E7" s="146" t="e">
        <f>#REF!</f>
        <v>#REF!</v>
      </c>
      <c r="F7" s="147"/>
      <c r="G7" s="147"/>
      <c r="H7" s="147"/>
      <c r="I7" s="10"/>
      <c r="J7" s="11"/>
      <c r="K7" s="11"/>
      <c r="L7" s="11"/>
      <c r="M7" s="11"/>
      <c r="N7" s="11"/>
      <c r="O7" s="11"/>
      <c r="P7" s="12"/>
      <c r="Q7" s="12"/>
      <c r="R7" s="12"/>
      <c r="S7" s="12"/>
    </row>
    <row r="8" spans="1:43" s="11" customFormat="1" ht="12" hidden="1" customHeight="1" x14ac:dyDescent="0.2">
      <c r="A8" s="12"/>
      <c r="B8" s="13"/>
      <c r="C8" s="12"/>
      <c r="D8" s="9" t="s">
        <v>44</v>
      </c>
      <c r="E8" s="12"/>
      <c r="F8" s="12"/>
      <c r="G8" s="12"/>
      <c r="H8" s="12"/>
      <c r="I8" s="10"/>
      <c r="P8" s="12"/>
      <c r="Q8" s="12"/>
      <c r="R8" s="12"/>
      <c r="S8" s="12"/>
      <c r="T8" s="12"/>
      <c r="U8" s="12"/>
      <c r="V8" s="12"/>
      <c r="W8" s="12"/>
      <c r="X8" s="12"/>
      <c r="Y8" s="12"/>
      <c r="Z8" s="12"/>
      <c r="AA8" s="12"/>
      <c r="AB8" s="12"/>
    </row>
    <row r="9" spans="1:43" s="11" customFormat="1" ht="16.5" hidden="1" customHeight="1" x14ac:dyDescent="0.2">
      <c r="A9" s="12"/>
      <c r="B9" s="13"/>
      <c r="C9" s="12"/>
      <c r="D9" s="12"/>
      <c r="E9" s="138" t="s">
        <v>1892</v>
      </c>
      <c r="F9" s="139"/>
      <c r="G9" s="139"/>
      <c r="H9" s="139"/>
      <c r="I9" s="10"/>
      <c r="P9" s="12"/>
      <c r="Q9" s="12"/>
      <c r="R9" s="12"/>
      <c r="S9" s="12"/>
      <c r="T9" s="12"/>
      <c r="U9" s="12"/>
      <c r="V9" s="12"/>
      <c r="W9" s="12"/>
      <c r="X9" s="12"/>
      <c r="Y9" s="12"/>
      <c r="Z9" s="12"/>
      <c r="AA9" s="12"/>
      <c r="AB9" s="12"/>
    </row>
    <row r="10" spans="1:43" s="11" customFormat="1" hidden="1" x14ac:dyDescent="0.2">
      <c r="A10" s="12"/>
      <c r="B10" s="13"/>
      <c r="C10" s="12"/>
      <c r="D10" s="12"/>
      <c r="E10" s="12"/>
      <c r="F10" s="12"/>
      <c r="G10" s="12"/>
      <c r="H10" s="12"/>
      <c r="I10" s="10"/>
      <c r="P10" s="12"/>
      <c r="Q10" s="12"/>
      <c r="R10" s="12"/>
      <c r="S10" s="12"/>
      <c r="T10" s="12"/>
      <c r="U10" s="12"/>
      <c r="V10" s="12"/>
      <c r="W10" s="12"/>
      <c r="X10" s="12"/>
      <c r="Y10" s="12"/>
      <c r="Z10" s="12"/>
      <c r="AA10" s="12"/>
      <c r="AB10" s="12"/>
    </row>
    <row r="11" spans="1:43" s="11" customFormat="1" ht="12" hidden="1" customHeight="1" x14ac:dyDescent="0.2">
      <c r="A11" s="12"/>
      <c r="B11" s="13"/>
      <c r="C11" s="12"/>
      <c r="D11" s="9" t="s">
        <v>8</v>
      </c>
      <c r="E11" s="12"/>
      <c r="F11" s="14" t="s">
        <v>0</v>
      </c>
      <c r="G11" s="12"/>
      <c r="H11" s="12"/>
      <c r="I11" s="10"/>
      <c r="P11" s="12"/>
      <c r="Q11" s="12"/>
      <c r="R11" s="12"/>
      <c r="S11" s="12"/>
      <c r="T11" s="12"/>
      <c r="U11" s="12"/>
      <c r="V11" s="12"/>
      <c r="W11" s="12"/>
      <c r="X11" s="12"/>
      <c r="Y11" s="12"/>
      <c r="Z11" s="12"/>
      <c r="AA11" s="12"/>
      <c r="AB11" s="12"/>
    </row>
    <row r="12" spans="1:43" s="11" customFormat="1" ht="12" hidden="1" customHeight="1" x14ac:dyDescent="0.2">
      <c r="A12" s="12"/>
      <c r="B12" s="13"/>
      <c r="C12" s="12"/>
      <c r="D12" s="9" t="s">
        <v>9</v>
      </c>
      <c r="E12" s="12"/>
      <c r="F12" s="14" t="s">
        <v>10</v>
      </c>
      <c r="G12" s="12"/>
      <c r="H12" s="12"/>
      <c r="I12" s="10"/>
      <c r="P12" s="12"/>
      <c r="Q12" s="12"/>
      <c r="R12" s="12"/>
      <c r="S12" s="12"/>
      <c r="T12" s="12"/>
      <c r="U12" s="12"/>
      <c r="V12" s="12"/>
      <c r="W12" s="12"/>
      <c r="X12" s="12"/>
      <c r="Y12" s="12"/>
      <c r="Z12" s="12"/>
      <c r="AA12" s="12"/>
      <c r="AB12" s="12"/>
    </row>
    <row r="13" spans="1:43" s="11" customFormat="1" ht="10.8" hidden="1" customHeight="1" x14ac:dyDescent="0.2">
      <c r="A13" s="12"/>
      <c r="B13" s="13"/>
      <c r="C13" s="12"/>
      <c r="D13" s="12"/>
      <c r="E13" s="12"/>
      <c r="F13" s="12"/>
      <c r="G13" s="12"/>
      <c r="H13" s="12"/>
      <c r="I13" s="10"/>
      <c r="P13" s="12"/>
      <c r="Q13" s="12"/>
      <c r="R13" s="12"/>
      <c r="S13" s="12"/>
      <c r="T13" s="12"/>
      <c r="U13" s="12"/>
      <c r="V13" s="12"/>
      <c r="W13" s="12"/>
      <c r="X13" s="12"/>
      <c r="Y13" s="12"/>
      <c r="Z13" s="12"/>
      <c r="AA13" s="12"/>
      <c r="AB13" s="12"/>
    </row>
    <row r="14" spans="1:43" s="11" customFormat="1" ht="12" hidden="1" customHeight="1" x14ac:dyDescent="0.2">
      <c r="A14" s="12"/>
      <c r="B14" s="13"/>
      <c r="C14" s="12"/>
      <c r="D14" s="9" t="s">
        <v>11</v>
      </c>
      <c r="E14" s="12"/>
      <c r="F14" s="12"/>
      <c r="G14" s="12"/>
      <c r="H14" s="12"/>
      <c r="I14" s="10"/>
      <c r="P14" s="12"/>
      <c r="Q14" s="12"/>
      <c r="R14" s="12"/>
      <c r="S14" s="12"/>
      <c r="T14" s="12"/>
      <c r="U14" s="12"/>
      <c r="V14" s="12"/>
      <c r="W14" s="12"/>
      <c r="X14" s="12"/>
      <c r="Y14" s="12"/>
      <c r="Z14" s="12"/>
      <c r="AA14" s="12"/>
      <c r="AB14" s="12"/>
    </row>
    <row r="15" spans="1:43" s="11" customFormat="1" ht="18" hidden="1" customHeight="1" x14ac:dyDescent="0.2">
      <c r="A15" s="12"/>
      <c r="B15" s="13"/>
      <c r="C15" s="12"/>
      <c r="D15" s="12"/>
      <c r="E15" s="14" t="s">
        <v>12</v>
      </c>
      <c r="F15" s="12"/>
      <c r="G15" s="12"/>
      <c r="H15" s="12"/>
      <c r="I15" s="10"/>
      <c r="P15" s="12"/>
      <c r="Q15" s="12"/>
      <c r="R15" s="12"/>
      <c r="S15" s="12"/>
      <c r="T15" s="12"/>
      <c r="U15" s="12"/>
      <c r="V15" s="12"/>
      <c r="W15" s="12"/>
      <c r="X15" s="12"/>
      <c r="Y15" s="12"/>
      <c r="Z15" s="12"/>
      <c r="AA15" s="12"/>
      <c r="AB15" s="12"/>
    </row>
    <row r="16" spans="1:43" s="11" customFormat="1" ht="6.9" hidden="1" customHeight="1" x14ac:dyDescent="0.2">
      <c r="A16" s="12"/>
      <c r="B16" s="13"/>
      <c r="C16" s="12"/>
      <c r="D16" s="12"/>
      <c r="E16" s="12"/>
      <c r="F16" s="12"/>
      <c r="G16" s="12"/>
      <c r="H16" s="12"/>
      <c r="I16" s="10"/>
      <c r="P16" s="12"/>
      <c r="Q16" s="12"/>
      <c r="R16" s="12"/>
      <c r="S16" s="12"/>
      <c r="T16" s="12"/>
      <c r="U16" s="12"/>
      <c r="V16" s="12"/>
      <c r="W16" s="12"/>
      <c r="X16" s="12"/>
      <c r="Y16" s="12"/>
      <c r="Z16" s="12"/>
      <c r="AA16" s="12"/>
      <c r="AB16" s="12"/>
    </row>
    <row r="17" spans="1:28" s="11" customFormat="1" ht="12" hidden="1" customHeight="1" x14ac:dyDescent="0.2">
      <c r="A17" s="12"/>
      <c r="B17" s="13"/>
      <c r="C17" s="12"/>
      <c r="D17" s="9" t="s">
        <v>13</v>
      </c>
      <c r="E17" s="12"/>
      <c r="F17" s="12"/>
      <c r="G17" s="12"/>
      <c r="H17" s="12"/>
      <c r="I17" s="10"/>
      <c r="P17" s="12"/>
      <c r="Q17" s="12"/>
      <c r="R17" s="12"/>
      <c r="S17" s="12"/>
      <c r="T17" s="12"/>
      <c r="U17" s="12"/>
      <c r="V17" s="12"/>
      <c r="W17" s="12"/>
      <c r="X17" s="12"/>
      <c r="Y17" s="12"/>
      <c r="Z17" s="12"/>
      <c r="AA17" s="12"/>
      <c r="AB17" s="12"/>
    </row>
    <row r="18" spans="1:28" s="11" customFormat="1" ht="18" hidden="1" customHeight="1" x14ac:dyDescent="0.2">
      <c r="A18" s="12"/>
      <c r="B18" s="13"/>
      <c r="C18" s="12"/>
      <c r="D18" s="12"/>
      <c r="E18" s="148" t="e">
        <f>#REF!</f>
        <v>#REF!</v>
      </c>
      <c r="F18" s="148"/>
      <c r="G18" s="148"/>
      <c r="H18" s="148"/>
      <c r="I18" s="10"/>
      <c r="P18" s="12"/>
      <c r="Q18" s="12"/>
      <c r="R18" s="12"/>
      <c r="S18" s="12"/>
      <c r="T18" s="12"/>
      <c r="U18" s="12"/>
      <c r="V18" s="12"/>
      <c r="W18" s="12"/>
      <c r="X18" s="12"/>
      <c r="Y18" s="12"/>
      <c r="Z18" s="12"/>
      <c r="AA18" s="12"/>
      <c r="AB18" s="12"/>
    </row>
    <row r="19" spans="1:28" s="11" customFormat="1" ht="6.9" hidden="1" customHeight="1" x14ac:dyDescent="0.2">
      <c r="A19" s="12"/>
      <c r="B19" s="13"/>
      <c r="C19" s="12"/>
      <c r="D19" s="12"/>
      <c r="E19" s="12"/>
      <c r="F19" s="12"/>
      <c r="G19" s="12"/>
      <c r="H19" s="12"/>
      <c r="I19" s="10"/>
      <c r="P19" s="12"/>
      <c r="Q19" s="12"/>
      <c r="R19" s="12"/>
      <c r="S19" s="12"/>
      <c r="T19" s="12"/>
      <c r="U19" s="12"/>
      <c r="V19" s="12"/>
      <c r="W19" s="12"/>
      <c r="X19" s="12"/>
      <c r="Y19" s="12"/>
      <c r="Z19" s="12"/>
      <c r="AA19" s="12"/>
      <c r="AB19" s="12"/>
    </row>
    <row r="20" spans="1:28" s="11" customFormat="1" ht="12" hidden="1" customHeight="1" x14ac:dyDescent="0.2">
      <c r="A20" s="12"/>
      <c r="B20" s="13"/>
      <c r="C20" s="12"/>
      <c r="D20" s="9" t="s">
        <v>14</v>
      </c>
      <c r="E20" s="12"/>
      <c r="F20" s="12"/>
      <c r="G20" s="12"/>
      <c r="H20" s="12"/>
      <c r="I20" s="10"/>
      <c r="P20" s="12"/>
      <c r="Q20" s="12"/>
      <c r="R20" s="12"/>
      <c r="S20" s="12"/>
      <c r="T20" s="12"/>
      <c r="U20" s="12"/>
      <c r="V20" s="12"/>
      <c r="W20" s="12"/>
      <c r="X20" s="12"/>
      <c r="Y20" s="12"/>
      <c r="Z20" s="12"/>
      <c r="AA20" s="12"/>
      <c r="AB20" s="12"/>
    </row>
    <row r="21" spans="1:28" s="11" customFormat="1" ht="18" hidden="1" customHeight="1" x14ac:dyDescent="0.2">
      <c r="A21" s="12"/>
      <c r="B21" s="13"/>
      <c r="C21" s="12"/>
      <c r="D21" s="12"/>
      <c r="E21" s="14" t="e">
        <f>IF(#REF!="","",#REF!)</f>
        <v>#REF!</v>
      </c>
      <c r="F21" s="12"/>
      <c r="G21" s="12"/>
      <c r="H21" s="12"/>
      <c r="I21" s="10"/>
      <c r="P21" s="12"/>
      <c r="Q21" s="12"/>
      <c r="R21" s="12"/>
      <c r="S21" s="12"/>
      <c r="T21" s="12"/>
      <c r="U21" s="12"/>
      <c r="V21" s="12"/>
      <c r="W21" s="12"/>
      <c r="X21" s="12"/>
      <c r="Y21" s="12"/>
      <c r="Z21" s="12"/>
      <c r="AA21" s="12"/>
      <c r="AB21" s="12"/>
    </row>
    <row r="22" spans="1:28" s="11" customFormat="1" ht="6.9" hidden="1" customHeight="1" x14ac:dyDescent="0.2">
      <c r="A22" s="12"/>
      <c r="B22" s="13"/>
      <c r="C22" s="12"/>
      <c r="D22" s="12"/>
      <c r="E22" s="12"/>
      <c r="F22" s="12"/>
      <c r="G22" s="12"/>
      <c r="H22" s="12"/>
      <c r="I22" s="10"/>
      <c r="P22" s="12"/>
      <c r="Q22" s="12"/>
      <c r="R22" s="12"/>
      <c r="S22" s="12"/>
      <c r="T22" s="12"/>
      <c r="U22" s="12"/>
      <c r="V22" s="12"/>
      <c r="W22" s="12"/>
      <c r="X22" s="12"/>
      <c r="Y22" s="12"/>
      <c r="Z22" s="12"/>
      <c r="AA22" s="12"/>
      <c r="AB22" s="12"/>
    </row>
    <row r="23" spans="1:28" s="11" customFormat="1" ht="12" hidden="1" customHeight="1" x14ac:dyDescent="0.2">
      <c r="A23" s="12"/>
      <c r="B23" s="13"/>
      <c r="C23" s="12"/>
      <c r="D23" s="9" t="s">
        <v>15</v>
      </c>
      <c r="E23" s="12"/>
      <c r="F23" s="12"/>
      <c r="G23" s="12"/>
      <c r="H23" s="12"/>
      <c r="I23" s="10"/>
      <c r="P23" s="12"/>
      <c r="Q23" s="12"/>
      <c r="R23" s="12"/>
      <c r="S23" s="12"/>
      <c r="T23" s="12"/>
      <c r="U23" s="12"/>
      <c r="V23" s="12"/>
      <c r="W23" s="12"/>
      <c r="X23" s="12"/>
      <c r="Y23" s="12"/>
      <c r="Z23" s="12"/>
      <c r="AA23" s="12"/>
      <c r="AB23" s="12"/>
    </row>
    <row r="24" spans="1:28" s="11" customFormat="1" ht="18" hidden="1" customHeight="1" x14ac:dyDescent="0.2">
      <c r="A24" s="12"/>
      <c r="B24" s="13"/>
      <c r="C24" s="12"/>
      <c r="D24" s="12"/>
      <c r="E24" s="14" t="s">
        <v>16</v>
      </c>
      <c r="F24" s="12"/>
      <c r="G24" s="12"/>
      <c r="H24" s="12"/>
      <c r="I24" s="10"/>
      <c r="P24" s="12"/>
      <c r="Q24" s="12"/>
      <c r="R24" s="12"/>
      <c r="S24" s="12"/>
      <c r="T24" s="12"/>
      <c r="U24" s="12"/>
      <c r="V24" s="12"/>
      <c r="W24" s="12"/>
      <c r="X24" s="12"/>
      <c r="Y24" s="12"/>
      <c r="Z24" s="12"/>
      <c r="AA24" s="12"/>
      <c r="AB24" s="12"/>
    </row>
    <row r="25" spans="1:28" s="11" customFormat="1" ht="6.9" hidden="1" customHeight="1" x14ac:dyDescent="0.2">
      <c r="A25" s="12"/>
      <c r="B25" s="13"/>
      <c r="C25" s="12"/>
      <c r="D25" s="12"/>
      <c r="E25" s="12"/>
      <c r="F25" s="12"/>
      <c r="G25" s="12"/>
      <c r="H25" s="12"/>
      <c r="I25" s="10"/>
      <c r="P25" s="12"/>
      <c r="Q25" s="12"/>
      <c r="R25" s="12"/>
      <c r="S25" s="12"/>
      <c r="T25" s="12"/>
      <c r="U25" s="12"/>
      <c r="V25" s="12"/>
      <c r="W25" s="12"/>
      <c r="X25" s="12"/>
      <c r="Y25" s="12"/>
      <c r="Z25" s="12"/>
      <c r="AA25" s="12"/>
      <c r="AB25" s="12"/>
    </row>
    <row r="26" spans="1:28" s="11" customFormat="1" ht="12" hidden="1" customHeight="1" x14ac:dyDescent="0.2">
      <c r="A26" s="12"/>
      <c r="B26" s="13"/>
      <c r="C26" s="12"/>
      <c r="D26" s="9" t="s">
        <v>17</v>
      </c>
      <c r="E26" s="12"/>
      <c r="F26" s="12"/>
      <c r="G26" s="12"/>
      <c r="H26" s="12"/>
      <c r="I26" s="15"/>
      <c r="J26" s="16"/>
      <c r="K26" s="16"/>
      <c r="L26" s="16"/>
      <c r="M26" s="16"/>
      <c r="N26" s="16"/>
      <c r="O26" s="16"/>
      <c r="P26" s="17"/>
      <c r="Q26" s="17"/>
      <c r="R26" s="17"/>
      <c r="S26" s="17"/>
      <c r="T26" s="12"/>
      <c r="U26" s="12"/>
      <c r="V26" s="12"/>
      <c r="W26" s="12"/>
      <c r="X26" s="12"/>
      <c r="Y26" s="12"/>
      <c r="Z26" s="12"/>
      <c r="AA26" s="12"/>
      <c r="AB26" s="12"/>
    </row>
    <row r="27" spans="1:28" s="16" customFormat="1" ht="16.5" hidden="1" customHeight="1" x14ac:dyDescent="0.2">
      <c r="A27" s="17"/>
      <c r="B27" s="18"/>
      <c r="C27" s="17"/>
      <c r="D27" s="17"/>
      <c r="E27" s="149" t="s">
        <v>0</v>
      </c>
      <c r="F27" s="149"/>
      <c r="G27" s="149"/>
      <c r="H27" s="149"/>
      <c r="I27" s="10"/>
      <c r="J27" s="11"/>
      <c r="K27" s="11"/>
      <c r="L27" s="11"/>
      <c r="M27" s="11"/>
      <c r="N27" s="11"/>
      <c r="O27" s="11"/>
      <c r="P27" s="12"/>
      <c r="Q27" s="12"/>
      <c r="R27" s="12"/>
      <c r="S27" s="12"/>
      <c r="T27" s="17"/>
      <c r="U27" s="17"/>
      <c r="V27" s="17"/>
      <c r="W27" s="17"/>
      <c r="X27" s="17"/>
      <c r="Y27" s="17"/>
      <c r="Z27" s="17"/>
      <c r="AA27" s="17"/>
      <c r="AB27" s="17"/>
    </row>
    <row r="28" spans="1:28" s="11" customFormat="1" ht="6.9" hidden="1" customHeight="1" x14ac:dyDescent="0.2">
      <c r="A28" s="12"/>
      <c r="B28" s="13"/>
      <c r="C28" s="12"/>
      <c r="D28" s="12"/>
      <c r="E28" s="12"/>
      <c r="F28" s="12"/>
      <c r="G28" s="12"/>
      <c r="H28" s="12"/>
      <c r="I28" s="10"/>
      <c r="P28" s="12"/>
      <c r="Q28" s="12"/>
      <c r="R28" s="12"/>
      <c r="S28" s="12"/>
      <c r="T28" s="12"/>
      <c r="U28" s="12"/>
      <c r="V28" s="12"/>
      <c r="W28" s="12"/>
      <c r="X28" s="12"/>
      <c r="Y28" s="12"/>
      <c r="Z28" s="12"/>
      <c r="AA28" s="12"/>
      <c r="AB28" s="12"/>
    </row>
    <row r="29" spans="1:28" s="11" customFormat="1" ht="6.9" hidden="1" customHeight="1" x14ac:dyDescent="0.2">
      <c r="A29" s="12"/>
      <c r="B29" s="13"/>
      <c r="C29" s="12"/>
      <c r="D29" s="19"/>
      <c r="E29" s="19"/>
      <c r="F29" s="19"/>
      <c r="G29" s="19"/>
      <c r="H29" s="19"/>
      <c r="I29" s="10"/>
      <c r="P29" s="12"/>
      <c r="Q29" s="12"/>
      <c r="R29" s="12"/>
      <c r="S29" s="12"/>
      <c r="T29" s="12"/>
      <c r="U29" s="12"/>
      <c r="V29" s="12"/>
      <c r="W29" s="12"/>
      <c r="X29" s="12"/>
      <c r="Y29" s="12"/>
      <c r="Z29" s="12"/>
      <c r="AA29" s="12"/>
      <c r="AB29" s="12"/>
    </row>
    <row r="30" spans="1:28" s="11" customFormat="1" ht="25.35" hidden="1" customHeight="1" x14ac:dyDescent="0.2">
      <c r="A30" s="12"/>
      <c r="B30" s="13"/>
      <c r="C30" s="12"/>
      <c r="D30" s="20" t="s">
        <v>18</v>
      </c>
      <c r="E30" s="12"/>
      <c r="F30" s="12"/>
      <c r="G30" s="12"/>
      <c r="H30" s="12"/>
      <c r="I30" s="10"/>
      <c r="P30" s="12"/>
      <c r="Q30" s="12"/>
      <c r="R30" s="12"/>
      <c r="S30" s="12"/>
      <c r="T30" s="12"/>
      <c r="U30" s="12"/>
      <c r="V30" s="12"/>
      <c r="W30" s="12"/>
      <c r="X30" s="12"/>
      <c r="Y30" s="12"/>
      <c r="Z30" s="12"/>
      <c r="AA30" s="12"/>
      <c r="AB30" s="12"/>
    </row>
    <row r="31" spans="1:28" s="11" customFormat="1" ht="6.9" hidden="1" customHeight="1" x14ac:dyDescent="0.2">
      <c r="A31" s="12"/>
      <c r="B31" s="13"/>
      <c r="C31" s="12"/>
      <c r="D31" s="19"/>
      <c r="E31" s="19"/>
      <c r="F31" s="19"/>
      <c r="G31" s="19"/>
      <c r="H31" s="19"/>
      <c r="I31" s="10"/>
      <c r="P31" s="12"/>
      <c r="Q31" s="12"/>
      <c r="R31" s="12"/>
      <c r="S31" s="12"/>
      <c r="T31" s="12"/>
      <c r="U31" s="12"/>
      <c r="V31" s="12"/>
      <c r="W31" s="12"/>
      <c r="X31" s="12"/>
      <c r="Y31" s="12"/>
      <c r="Z31" s="12"/>
      <c r="AA31" s="12"/>
      <c r="AB31" s="12"/>
    </row>
    <row r="32" spans="1:28" s="11" customFormat="1" ht="14.4" hidden="1" customHeight="1" x14ac:dyDescent="0.2">
      <c r="A32" s="12"/>
      <c r="B32" s="13"/>
      <c r="C32" s="12"/>
      <c r="D32" s="12"/>
      <c r="E32" s="12"/>
      <c r="F32" s="21" t="s">
        <v>19</v>
      </c>
      <c r="G32" s="12"/>
      <c r="H32" s="12"/>
      <c r="I32" s="10"/>
      <c r="P32" s="12"/>
      <c r="Q32" s="12"/>
      <c r="R32" s="12"/>
      <c r="S32" s="12"/>
      <c r="T32" s="12"/>
      <c r="U32" s="12"/>
      <c r="V32" s="12"/>
      <c r="W32" s="12"/>
      <c r="X32" s="12"/>
      <c r="Y32" s="12"/>
      <c r="Z32" s="12"/>
      <c r="AA32" s="12"/>
      <c r="AB32" s="12"/>
    </row>
    <row r="33" spans="1:28" s="11" customFormat="1" ht="14.4" hidden="1" customHeight="1" x14ac:dyDescent="0.2">
      <c r="A33" s="12"/>
      <c r="B33" s="13"/>
      <c r="C33" s="12"/>
      <c r="D33" s="22" t="s">
        <v>20</v>
      </c>
      <c r="E33" s="9" t="s">
        <v>21</v>
      </c>
      <c r="F33" s="23" t="e">
        <f>ROUND((SUM(BB128:BB199)),  2)</f>
        <v>#REF!</v>
      </c>
      <c r="G33" s="12"/>
      <c r="H33" s="12"/>
      <c r="I33" s="10"/>
      <c r="P33" s="12"/>
      <c r="Q33" s="12"/>
      <c r="R33" s="12"/>
      <c r="S33" s="12"/>
      <c r="T33" s="12"/>
      <c r="U33" s="12"/>
      <c r="V33" s="12"/>
      <c r="W33" s="12"/>
      <c r="X33" s="12"/>
      <c r="Y33" s="12"/>
      <c r="Z33" s="12"/>
      <c r="AA33" s="12"/>
      <c r="AB33" s="12"/>
    </row>
    <row r="34" spans="1:28" s="11" customFormat="1" ht="14.4" hidden="1" customHeight="1" x14ac:dyDescent="0.2">
      <c r="A34" s="12"/>
      <c r="B34" s="13"/>
      <c r="C34" s="12"/>
      <c r="D34" s="12"/>
      <c r="E34" s="9" t="s">
        <v>22</v>
      </c>
      <c r="F34" s="23">
        <f>ROUND((SUM(BC128:BC199)),  2)</f>
        <v>0</v>
      </c>
      <c r="G34" s="12"/>
      <c r="H34" s="12"/>
      <c r="I34" s="10"/>
      <c r="P34" s="12"/>
      <c r="Q34" s="12"/>
      <c r="R34" s="12"/>
      <c r="S34" s="12"/>
      <c r="T34" s="12"/>
      <c r="U34" s="12"/>
      <c r="V34" s="12"/>
      <c r="W34" s="12"/>
      <c r="X34" s="12"/>
      <c r="Y34" s="12"/>
      <c r="Z34" s="12"/>
      <c r="AA34" s="12"/>
      <c r="AB34" s="12"/>
    </row>
    <row r="35" spans="1:28" s="11" customFormat="1" ht="14.4" hidden="1" customHeight="1" x14ac:dyDescent="0.2">
      <c r="A35" s="12"/>
      <c r="B35" s="13"/>
      <c r="C35" s="12"/>
      <c r="D35" s="12"/>
      <c r="E35" s="9" t="s">
        <v>23</v>
      </c>
      <c r="F35" s="23">
        <f>ROUND((SUM(BD128:BD199)),  2)</f>
        <v>0</v>
      </c>
      <c r="G35" s="12"/>
      <c r="H35" s="12"/>
      <c r="I35" s="10"/>
      <c r="P35" s="12"/>
      <c r="Q35" s="12"/>
      <c r="R35" s="12"/>
      <c r="S35" s="12"/>
      <c r="T35" s="12"/>
      <c r="U35" s="12"/>
      <c r="V35" s="12"/>
      <c r="W35" s="12"/>
      <c r="X35" s="12"/>
      <c r="Y35" s="12"/>
      <c r="Z35" s="12"/>
      <c r="AA35" s="12"/>
      <c r="AB35" s="12"/>
    </row>
    <row r="36" spans="1:28" s="11" customFormat="1" ht="14.4" hidden="1" customHeight="1" x14ac:dyDescent="0.2">
      <c r="A36" s="12"/>
      <c r="B36" s="13"/>
      <c r="C36" s="12"/>
      <c r="D36" s="12"/>
      <c r="E36" s="9" t="s">
        <v>24</v>
      </c>
      <c r="F36" s="23">
        <f>ROUND((SUM(BE128:BE199)),  2)</f>
        <v>0</v>
      </c>
      <c r="G36" s="12"/>
      <c r="H36" s="12"/>
      <c r="I36" s="10"/>
      <c r="P36" s="12"/>
      <c r="Q36" s="12"/>
      <c r="R36" s="12"/>
      <c r="S36" s="12"/>
      <c r="T36" s="12"/>
      <c r="U36" s="12"/>
      <c r="V36" s="12"/>
      <c r="W36" s="12"/>
      <c r="X36" s="12"/>
      <c r="Y36" s="12"/>
      <c r="Z36" s="12"/>
      <c r="AA36" s="12"/>
      <c r="AB36" s="12"/>
    </row>
    <row r="37" spans="1:28" s="11" customFormat="1" ht="14.4" hidden="1" customHeight="1" x14ac:dyDescent="0.2">
      <c r="A37" s="12"/>
      <c r="B37" s="13"/>
      <c r="C37" s="12"/>
      <c r="D37" s="12"/>
      <c r="E37" s="9" t="s">
        <v>25</v>
      </c>
      <c r="F37" s="23">
        <f>ROUND((SUM(BF128:BF199)),  2)</f>
        <v>0</v>
      </c>
      <c r="G37" s="12"/>
      <c r="H37" s="12"/>
      <c r="I37" s="10"/>
      <c r="P37" s="12"/>
      <c r="Q37" s="12"/>
      <c r="R37" s="12"/>
      <c r="S37" s="12"/>
      <c r="T37" s="12"/>
      <c r="U37" s="12"/>
      <c r="V37" s="12"/>
      <c r="W37" s="12"/>
      <c r="X37" s="12"/>
      <c r="Y37" s="12"/>
      <c r="Z37" s="12"/>
      <c r="AA37" s="12"/>
      <c r="AB37" s="12"/>
    </row>
    <row r="38" spans="1:28" s="11" customFormat="1" ht="6.9" hidden="1" customHeight="1" x14ac:dyDescent="0.2">
      <c r="A38" s="12"/>
      <c r="B38" s="13"/>
      <c r="C38" s="12"/>
      <c r="D38" s="12"/>
      <c r="E38" s="12"/>
      <c r="F38" s="12"/>
      <c r="G38" s="12"/>
      <c r="H38" s="12"/>
      <c r="I38" s="10"/>
      <c r="P38" s="12"/>
      <c r="Q38" s="12"/>
      <c r="R38" s="12"/>
      <c r="S38" s="12"/>
      <c r="T38" s="12"/>
      <c r="U38" s="12"/>
      <c r="V38" s="12"/>
      <c r="W38" s="12"/>
      <c r="X38" s="12"/>
      <c r="Y38" s="12"/>
      <c r="Z38" s="12"/>
      <c r="AA38" s="12"/>
      <c r="AB38" s="12"/>
    </row>
    <row r="39" spans="1:28" s="11" customFormat="1" ht="25.35" hidden="1" customHeight="1" x14ac:dyDescent="0.2">
      <c r="A39" s="12"/>
      <c r="B39" s="13"/>
      <c r="C39" s="24"/>
      <c r="D39" s="25" t="s">
        <v>26</v>
      </c>
      <c r="E39" s="26"/>
      <c r="F39" s="26"/>
      <c r="G39" s="27" t="s">
        <v>27</v>
      </c>
      <c r="H39" s="28" t="s">
        <v>28</v>
      </c>
      <c r="I39" s="10"/>
      <c r="P39" s="12"/>
      <c r="Q39" s="12"/>
      <c r="R39" s="12"/>
      <c r="S39" s="12"/>
      <c r="T39" s="12"/>
      <c r="U39" s="12"/>
      <c r="V39" s="12"/>
      <c r="W39" s="12"/>
      <c r="X39" s="12"/>
      <c r="Y39" s="12"/>
      <c r="Z39" s="12"/>
      <c r="AA39" s="12"/>
      <c r="AB39" s="12"/>
    </row>
    <row r="40" spans="1:28" s="11" customFormat="1" ht="14.4" hidden="1" customHeight="1" x14ac:dyDescent="0.2">
      <c r="A40" s="12"/>
      <c r="B40" s="13"/>
      <c r="C40" s="12"/>
      <c r="D40" s="12"/>
      <c r="E40" s="12"/>
      <c r="F40" s="12"/>
      <c r="G40" s="12"/>
      <c r="H40" s="12"/>
      <c r="I40" s="6"/>
      <c r="J40" s="1"/>
      <c r="K40" s="1"/>
      <c r="L40" s="1"/>
      <c r="M40" s="1"/>
      <c r="N40" s="1"/>
      <c r="O40" s="1"/>
      <c r="P40" s="1"/>
      <c r="Q40" s="1"/>
      <c r="R40" s="1"/>
      <c r="S40" s="1"/>
      <c r="T40" s="12"/>
      <c r="U40" s="12"/>
      <c r="V40" s="12"/>
      <c r="W40" s="12"/>
      <c r="X40" s="12"/>
      <c r="Y40" s="12"/>
      <c r="Z40" s="12"/>
      <c r="AA40" s="12"/>
      <c r="AB40" s="12"/>
    </row>
    <row r="41" spans="1:28" ht="14.4" hidden="1" customHeight="1" x14ac:dyDescent="0.2">
      <c r="B41" s="6"/>
      <c r="I41" s="6"/>
    </row>
    <row r="42" spans="1:28" ht="14.4" hidden="1" customHeight="1" x14ac:dyDescent="0.2">
      <c r="B42" s="6"/>
      <c r="I42" s="6"/>
    </row>
    <row r="43" spans="1:28" ht="14.4" hidden="1" customHeight="1" x14ac:dyDescent="0.2">
      <c r="B43" s="6"/>
      <c r="I43" s="6"/>
    </row>
    <row r="44" spans="1:28" ht="14.4" hidden="1" customHeight="1" x14ac:dyDescent="0.2">
      <c r="B44" s="6"/>
      <c r="I44" s="6"/>
    </row>
    <row r="45" spans="1:28" ht="14.4" hidden="1" customHeight="1" x14ac:dyDescent="0.2">
      <c r="B45" s="6"/>
      <c r="I45" s="6"/>
    </row>
    <row r="46" spans="1:28" ht="14.4" hidden="1" customHeight="1" x14ac:dyDescent="0.2">
      <c r="B46" s="6"/>
      <c r="I46" s="6"/>
    </row>
    <row r="47" spans="1:28" ht="14.4" hidden="1" customHeight="1" x14ac:dyDescent="0.2">
      <c r="B47" s="6"/>
      <c r="I47" s="6"/>
    </row>
    <row r="48" spans="1:28" ht="14.4" hidden="1" customHeight="1" x14ac:dyDescent="0.2">
      <c r="B48" s="6"/>
      <c r="I48" s="6"/>
    </row>
    <row r="49" spans="1:28" ht="14.4" hidden="1" customHeight="1" x14ac:dyDescent="0.2">
      <c r="B49" s="6"/>
      <c r="I49" s="10"/>
      <c r="J49" s="11"/>
      <c r="K49" s="11"/>
      <c r="L49" s="11"/>
      <c r="M49" s="11"/>
      <c r="N49" s="11"/>
      <c r="O49" s="11"/>
      <c r="P49" s="11"/>
      <c r="Q49" s="11"/>
      <c r="R49" s="11"/>
      <c r="S49" s="11"/>
    </row>
    <row r="50" spans="1:28" s="11" customFormat="1" ht="14.4" hidden="1" customHeight="1" x14ac:dyDescent="0.2">
      <c r="B50" s="10"/>
      <c r="D50" s="29" t="s">
        <v>29</v>
      </c>
      <c r="E50" s="30"/>
      <c r="F50" s="30"/>
      <c r="G50" s="29" t="s">
        <v>30</v>
      </c>
      <c r="H50" s="30"/>
      <c r="I50" s="6"/>
      <c r="J50" s="1"/>
      <c r="K50" s="1"/>
      <c r="L50" s="1"/>
      <c r="M50" s="1"/>
      <c r="N50" s="1"/>
      <c r="O50" s="1"/>
      <c r="P50" s="1"/>
      <c r="Q50" s="1"/>
      <c r="R50" s="1"/>
      <c r="S50" s="1"/>
    </row>
    <row r="51" spans="1:28" hidden="1" x14ac:dyDescent="0.2">
      <c r="B51" s="6"/>
      <c r="I51" s="6"/>
    </row>
    <row r="52" spans="1:28" hidden="1" x14ac:dyDescent="0.2">
      <c r="B52" s="6"/>
      <c r="I52" s="6"/>
    </row>
    <row r="53" spans="1:28" hidden="1" x14ac:dyDescent="0.2">
      <c r="B53" s="6"/>
      <c r="I53" s="6"/>
    </row>
    <row r="54" spans="1:28" hidden="1" x14ac:dyDescent="0.2">
      <c r="B54" s="6"/>
      <c r="I54" s="6"/>
    </row>
    <row r="55" spans="1:28" hidden="1" x14ac:dyDescent="0.2">
      <c r="B55" s="6"/>
      <c r="I55" s="6"/>
    </row>
    <row r="56" spans="1:28" hidden="1" x14ac:dyDescent="0.2">
      <c r="B56" s="6"/>
      <c r="I56" s="6"/>
    </row>
    <row r="57" spans="1:28" hidden="1" x14ac:dyDescent="0.2">
      <c r="B57" s="6"/>
      <c r="I57" s="6"/>
    </row>
    <row r="58" spans="1:28" hidden="1" x14ac:dyDescent="0.2">
      <c r="B58" s="6"/>
      <c r="I58" s="6"/>
    </row>
    <row r="59" spans="1:28" hidden="1" x14ac:dyDescent="0.2">
      <c r="B59" s="6"/>
      <c r="I59" s="6"/>
    </row>
    <row r="60" spans="1:28" hidden="1" x14ac:dyDescent="0.2">
      <c r="B60" s="6"/>
      <c r="I60" s="10"/>
      <c r="J60" s="11"/>
      <c r="K60" s="11"/>
      <c r="L60" s="11"/>
      <c r="M60" s="11"/>
      <c r="N60" s="11"/>
      <c r="O60" s="11"/>
      <c r="P60" s="12"/>
      <c r="Q60" s="12"/>
      <c r="R60" s="12"/>
      <c r="S60" s="12"/>
    </row>
    <row r="61" spans="1:28" s="11" customFormat="1" ht="13.2" hidden="1" x14ac:dyDescent="0.2">
      <c r="A61" s="12"/>
      <c r="B61" s="13"/>
      <c r="C61" s="12"/>
      <c r="D61" s="31" t="s">
        <v>31</v>
      </c>
      <c r="E61" s="32"/>
      <c r="F61" s="33" t="s">
        <v>32</v>
      </c>
      <c r="G61" s="31" t="s">
        <v>31</v>
      </c>
      <c r="H61" s="32"/>
      <c r="I61" s="6"/>
      <c r="J61" s="1"/>
      <c r="K61" s="1"/>
      <c r="L61" s="1"/>
      <c r="M61" s="1"/>
      <c r="N61" s="1"/>
      <c r="O61" s="1"/>
      <c r="P61" s="1"/>
      <c r="Q61" s="1"/>
      <c r="R61" s="1"/>
      <c r="S61" s="1"/>
      <c r="T61" s="12"/>
      <c r="U61" s="12"/>
      <c r="V61" s="12"/>
      <c r="W61" s="12"/>
      <c r="X61" s="12"/>
      <c r="Y61" s="12"/>
      <c r="Z61" s="12"/>
      <c r="AA61" s="12"/>
      <c r="AB61" s="12"/>
    </row>
    <row r="62" spans="1:28" hidden="1" x14ac:dyDescent="0.2">
      <c r="B62" s="6"/>
      <c r="I62" s="6"/>
    </row>
    <row r="63" spans="1:28" hidden="1" x14ac:dyDescent="0.2">
      <c r="B63" s="6"/>
      <c r="I63" s="6"/>
    </row>
    <row r="64" spans="1:28" hidden="1" x14ac:dyDescent="0.2">
      <c r="B64" s="6"/>
      <c r="I64" s="10"/>
      <c r="J64" s="11"/>
      <c r="K64" s="11"/>
      <c r="L64" s="11"/>
      <c r="M64" s="11"/>
      <c r="N64" s="11"/>
      <c r="O64" s="11"/>
      <c r="P64" s="12"/>
      <c r="Q64" s="12"/>
      <c r="R64" s="12"/>
      <c r="S64" s="12"/>
    </row>
    <row r="65" spans="1:28" s="11" customFormat="1" ht="13.2" hidden="1" x14ac:dyDescent="0.2">
      <c r="A65" s="12"/>
      <c r="B65" s="13"/>
      <c r="C65" s="12"/>
      <c r="D65" s="29" t="s">
        <v>33</v>
      </c>
      <c r="E65" s="34"/>
      <c r="F65" s="34"/>
      <c r="G65" s="29" t="s">
        <v>34</v>
      </c>
      <c r="H65" s="34"/>
      <c r="I65" s="6"/>
      <c r="J65" s="1"/>
      <c r="K65" s="1"/>
      <c r="L65" s="1"/>
      <c r="M65" s="1"/>
      <c r="N65" s="1"/>
      <c r="O65" s="1"/>
      <c r="P65" s="1"/>
      <c r="Q65" s="1"/>
      <c r="R65" s="1"/>
      <c r="S65" s="1"/>
      <c r="T65" s="12"/>
      <c r="U65" s="12"/>
      <c r="V65" s="12"/>
      <c r="W65" s="12"/>
      <c r="X65" s="12"/>
      <c r="Y65" s="12"/>
      <c r="Z65" s="12"/>
      <c r="AA65" s="12"/>
      <c r="AB65" s="12"/>
    </row>
    <row r="66" spans="1:28" hidden="1" x14ac:dyDescent="0.2">
      <c r="B66" s="6"/>
      <c r="I66" s="6"/>
    </row>
    <row r="67" spans="1:28" hidden="1" x14ac:dyDescent="0.2">
      <c r="B67" s="6"/>
      <c r="I67" s="6"/>
    </row>
    <row r="68" spans="1:28" hidden="1" x14ac:dyDescent="0.2">
      <c r="B68" s="6"/>
      <c r="I68" s="6"/>
    </row>
    <row r="69" spans="1:28" hidden="1" x14ac:dyDescent="0.2">
      <c r="B69" s="6"/>
      <c r="I69" s="6"/>
    </row>
    <row r="70" spans="1:28" hidden="1" x14ac:dyDescent="0.2">
      <c r="B70" s="6"/>
      <c r="I70" s="6"/>
    </row>
    <row r="71" spans="1:28" hidden="1" x14ac:dyDescent="0.2">
      <c r="B71" s="6"/>
      <c r="I71" s="6"/>
    </row>
    <row r="72" spans="1:28" hidden="1" x14ac:dyDescent="0.2">
      <c r="B72" s="6"/>
      <c r="I72" s="6"/>
    </row>
    <row r="73" spans="1:28" hidden="1" x14ac:dyDescent="0.2">
      <c r="B73" s="6"/>
      <c r="I73" s="6"/>
    </row>
    <row r="74" spans="1:28" hidden="1" x14ac:dyDescent="0.2">
      <c r="B74" s="6"/>
      <c r="I74" s="6"/>
    </row>
    <row r="75" spans="1:28" hidden="1" x14ac:dyDescent="0.2">
      <c r="B75" s="6"/>
      <c r="I75" s="10"/>
      <c r="J75" s="11"/>
      <c r="K75" s="11"/>
      <c r="L75" s="11"/>
      <c r="M75" s="11"/>
      <c r="N75" s="11"/>
      <c r="O75" s="11"/>
      <c r="P75" s="12"/>
      <c r="Q75" s="12"/>
      <c r="R75" s="12"/>
      <c r="S75" s="12"/>
    </row>
    <row r="76" spans="1:28" s="11" customFormat="1" ht="13.2" hidden="1" x14ac:dyDescent="0.2">
      <c r="A76" s="12"/>
      <c r="B76" s="13"/>
      <c r="C76" s="12"/>
      <c r="D76" s="31" t="s">
        <v>31</v>
      </c>
      <c r="E76" s="32"/>
      <c r="F76" s="33" t="s">
        <v>32</v>
      </c>
      <c r="G76" s="31" t="s">
        <v>31</v>
      </c>
      <c r="H76" s="32"/>
      <c r="I76" s="10"/>
      <c r="P76" s="12"/>
      <c r="Q76" s="12"/>
      <c r="R76" s="12"/>
      <c r="S76" s="12"/>
      <c r="T76" s="12"/>
      <c r="U76" s="12"/>
      <c r="V76" s="12"/>
      <c r="W76" s="12"/>
      <c r="X76" s="12"/>
      <c r="Y76" s="12"/>
      <c r="Z76" s="12"/>
      <c r="AA76" s="12"/>
      <c r="AB76" s="12"/>
    </row>
    <row r="77" spans="1:28" s="11" customFormat="1" ht="14.4" hidden="1" customHeight="1" x14ac:dyDescent="0.2">
      <c r="A77" s="12"/>
      <c r="B77" s="35"/>
      <c r="C77" s="36"/>
      <c r="D77" s="36"/>
      <c r="E77" s="36"/>
      <c r="F77" s="36"/>
      <c r="G77" s="36"/>
      <c r="H77" s="36"/>
      <c r="I77" s="1"/>
      <c r="J77" s="1"/>
      <c r="K77" s="1"/>
      <c r="L77" s="1"/>
      <c r="M77" s="1"/>
      <c r="N77" s="1"/>
      <c r="O77" s="1"/>
      <c r="P77" s="1"/>
      <c r="Q77" s="1"/>
      <c r="R77" s="1"/>
      <c r="S77" s="1"/>
      <c r="T77" s="12"/>
      <c r="U77" s="12"/>
      <c r="V77" s="12"/>
      <c r="W77" s="12"/>
      <c r="X77" s="12"/>
      <c r="Y77" s="12"/>
      <c r="Z77" s="12"/>
      <c r="AA77" s="12"/>
      <c r="AB77" s="12"/>
    </row>
    <row r="78" spans="1:28" hidden="1" x14ac:dyDescent="0.2"/>
    <row r="79" spans="1:28" hidden="1" x14ac:dyDescent="0.2"/>
    <row r="80" spans="1:28" hidden="1" x14ac:dyDescent="0.2">
      <c r="I80" s="10"/>
      <c r="J80" s="11"/>
      <c r="K80" s="11"/>
      <c r="L80" s="11"/>
      <c r="M80" s="11"/>
      <c r="N80" s="11"/>
      <c r="O80" s="11"/>
      <c r="P80" s="12"/>
      <c r="Q80" s="12"/>
      <c r="R80" s="12"/>
      <c r="S80" s="12"/>
    </row>
    <row r="81" spans="1:44" s="11" customFormat="1" ht="6.9" hidden="1" customHeight="1" x14ac:dyDescent="0.2">
      <c r="A81" s="12"/>
      <c r="B81" s="37"/>
      <c r="C81" s="38"/>
      <c r="D81" s="38"/>
      <c r="E81" s="38"/>
      <c r="F81" s="38"/>
      <c r="G81" s="38"/>
      <c r="H81" s="38"/>
      <c r="I81" s="10"/>
      <c r="P81" s="12"/>
      <c r="Q81" s="12"/>
      <c r="R81" s="12"/>
      <c r="S81" s="12"/>
      <c r="T81" s="12"/>
      <c r="U81" s="12"/>
      <c r="V81" s="12"/>
      <c r="W81" s="12"/>
      <c r="X81" s="12"/>
      <c r="Y81" s="12"/>
      <c r="Z81" s="12"/>
      <c r="AA81" s="12"/>
      <c r="AB81" s="12"/>
    </row>
    <row r="82" spans="1:44" s="11" customFormat="1" ht="24.9" hidden="1" customHeight="1" x14ac:dyDescent="0.2">
      <c r="A82" s="12"/>
      <c r="B82" s="13"/>
      <c r="C82" s="8" t="s">
        <v>46</v>
      </c>
      <c r="D82" s="12"/>
      <c r="E82" s="12"/>
      <c r="F82" s="12"/>
      <c r="G82" s="12"/>
      <c r="H82" s="12"/>
      <c r="I82" s="10"/>
      <c r="P82" s="12"/>
      <c r="Q82" s="12"/>
      <c r="R82" s="12"/>
      <c r="S82" s="12"/>
      <c r="T82" s="12"/>
      <c r="U82" s="12"/>
      <c r="V82" s="12"/>
      <c r="W82" s="12"/>
      <c r="X82" s="12"/>
      <c r="Y82" s="12"/>
      <c r="Z82" s="12"/>
      <c r="AA82" s="12"/>
      <c r="AB82" s="12"/>
    </row>
    <row r="83" spans="1:44" s="11" customFormat="1" ht="6.9" hidden="1" customHeight="1" x14ac:dyDescent="0.2">
      <c r="A83" s="12"/>
      <c r="B83" s="13"/>
      <c r="C83" s="12"/>
      <c r="D83" s="12"/>
      <c r="E83" s="12"/>
      <c r="F83" s="12"/>
      <c r="G83" s="12"/>
      <c r="H83" s="12"/>
      <c r="I83" s="10"/>
      <c r="P83" s="12"/>
      <c r="Q83" s="12"/>
      <c r="R83" s="12"/>
      <c r="S83" s="12"/>
      <c r="T83" s="12"/>
      <c r="U83" s="12"/>
      <c r="V83" s="12"/>
      <c r="W83" s="12"/>
      <c r="X83" s="12"/>
      <c r="Y83" s="12"/>
      <c r="Z83" s="12"/>
      <c r="AA83" s="12"/>
      <c r="AB83" s="12"/>
    </row>
    <row r="84" spans="1:44" s="11" customFormat="1" ht="12" hidden="1" customHeight="1" x14ac:dyDescent="0.2">
      <c r="A84" s="12"/>
      <c r="B84" s="13"/>
      <c r="C84" s="9" t="s">
        <v>6</v>
      </c>
      <c r="D84" s="12"/>
      <c r="E84" s="12"/>
      <c r="F84" s="12"/>
      <c r="G84" s="12"/>
      <c r="H84" s="12"/>
      <c r="I84" s="10"/>
      <c r="P84" s="12"/>
      <c r="Q84" s="12"/>
      <c r="R84" s="12"/>
      <c r="S84" s="12"/>
      <c r="T84" s="12"/>
      <c r="U84" s="12"/>
      <c r="V84" s="12"/>
      <c r="W84" s="12"/>
      <c r="X84" s="12"/>
      <c r="Y84" s="12"/>
      <c r="Z84" s="12"/>
      <c r="AA84" s="12"/>
      <c r="AB84" s="12"/>
    </row>
    <row r="85" spans="1:44" s="11" customFormat="1" ht="26.25" hidden="1" customHeight="1" x14ac:dyDescent="0.2">
      <c r="A85" s="12"/>
      <c r="B85" s="13"/>
      <c r="C85" s="12"/>
      <c r="D85" s="12"/>
      <c r="E85" s="146" t="e">
        <f>E7</f>
        <v>#REF!</v>
      </c>
      <c r="F85" s="147"/>
      <c r="G85" s="147"/>
      <c r="H85" s="147"/>
      <c r="I85" s="10"/>
      <c r="P85" s="12"/>
      <c r="Q85" s="12"/>
      <c r="R85" s="12"/>
      <c r="S85" s="12"/>
      <c r="T85" s="12"/>
      <c r="U85" s="12"/>
      <c r="V85" s="12"/>
      <c r="W85" s="12"/>
      <c r="X85" s="12"/>
      <c r="Y85" s="12"/>
      <c r="Z85" s="12"/>
      <c r="AA85" s="12"/>
      <c r="AB85" s="12"/>
    </row>
    <row r="86" spans="1:44" s="11" customFormat="1" ht="12" hidden="1" customHeight="1" x14ac:dyDescent="0.2">
      <c r="A86" s="12"/>
      <c r="B86" s="13"/>
      <c r="C86" s="9" t="s">
        <v>44</v>
      </c>
      <c r="D86" s="12"/>
      <c r="E86" s="12"/>
      <c r="F86" s="12"/>
      <c r="G86" s="12"/>
      <c r="H86" s="12"/>
      <c r="I86" s="10"/>
      <c r="P86" s="12"/>
      <c r="Q86" s="12"/>
      <c r="R86" s="12"/>
      <c r="S86" s="12"/>
      <c r="T86" s="12"/>
      <c r="U86" s="12"/>
      <c r="V86" s="12"/>
      <c r="W86" s="12"/>
      <c r="X86" s="12"/>
      <c r="Y86" s="12"/>
      <c r="Z86" s="12"/>
      <c r="AA86" s="12"/>
      <c r="AB86" s="12"/>
    </row>
    <row r="87" spans="1:44" s="11" customFormat="1" ht="16.5" hidden="1" customHeight="1" x14ac:dyDescent="0.2">
      <c r="A87" s="12"/>
      <c r="B87" s="13"/>
      <c r="C87" s="12"/>
      <c r="D87" s="12"/>
      <c r="E87" s="138" t="str">
        <f>E9</f>
        <v>SO 02 - Cenová soustava ÚRS</v>
      </c>
      <c r="F87" s="139"/>
      <c r="G87" s="139"/>
      <c r="H87" s="139"/>
      <c r="I87" s="10"/>
      <c r="P87" s="12"/>
      <c r="Q87" s="12"/>
      <c r="R87" s="12"/>
      <c r="S87" s="12"/>
      <c r="T87" s="12"/>
      <c r="U87" s="12"/>
      <c r="V87" s="12"/>
      <c r="W87" s="12"/>
      <c r="X87" s="12"/>
      <c r="Y87" s="12"/>
      <c r="Z87" s="12"/>
      <c r="AA87" s="12"/>
      <c r="AB87" s="12"/>
    </row>
    <row r="88" spans="1:44" s="11" customFormat="1" ht="6.9" hidden="1" customHeight="1" x14ac:dyDescent="0.2">
      <c r="A88" s="12"/>
      <c r="B88" s="13"/>
      <c r="C88" s="12"/>
      <c r="D88" s="12"/>
      <c r="E88" s="12"/>
      <c r="F88" s="12"/>
      <c r="G88" s="12"/>
      <c r="H88" s="12"/>
      <c r="I88" s="10"/>
      <c r="P88" s="12"/>
      <c r="Q88" s="12"/>
      <c r="R88" s="12"/>
      <c r="S88" s="12"/>
      <c r="T88" s="12"/>
      <c r="U88" s="12"/>
      <c r="V88" s="12"/>
      <c r="W88" s="12"/>
      <c r="X88" s="12"/>
      <c r="Y88" s="12"/>
      <c r="Z88" s="12"/>
      <c r="AA88" s="12"/>
      <c r="AB88" s="12"/>
    </row>
    <row r="89" spans="1:44" s="11" customFormat="1" ht="12" hidden="1" customHeight="1" x14ac:dyDescent="0.2">
      <c r="A89" s="12"/>
      <c r="B89" s="13"/>
      <c r="C89" s="9" t="s">
        <v>9</v>
      </c>
      <c r="D89" s="12"/>
      <c r="E89" s="12"/>
      <c r="F89" s="14" t="str">
        <f>F12</f>
        <v xml:space="preserve"> </v>
      </c>
      <c r="G89" s="12"/>
      <c r="H89" s="12"/>
      <c r="I89" s="10"/>
      <c r="P89" s="12"/>
      <c r="Q89" s="12"/>
      <c r="R89" s="12"/>
      <c r="S89" s="12"/>
      <c r="T89" s="12"/>
      <c r="U89" s="12"/>
      <c r="V89" s="12"/>
      <c r="W89" s="12"/>
      <c r="X89" s="12"/>
      <c r="Y89" s="12"/>
      <c r="Z89" s="12"/>
      <c r="AA89" s="12"/>
      <c r="AB89" s="12"/>
    </row>
    <row r="90" spans="1:44" s="11" customFormat="1" ht="6.9" hidden="1" customHeight="1" x14ac:dyDescent="0.2">
      <c r="A90" s="12"/>
      <c r="B90" s="13"/>
      <c r="C90" s="12"/>
      <c r="D90" s="12"/>
      <c r="E90" s="12"/>
      <c r="F90" s="12"/>
      <c r="G90" s="12"/>
      <c r="H90" s="12"/>
      <c r="I90" s="10"/>
      <c r="P90" s="12"/>
      <c r="Q90" s="12"/>
      <c r="R90" s="12"/>
      <c r="S90" s="12"/>
      <c r="T90" s="12"/>
      <c r="U90" s="12"/>
      <c r="V90" s="12"/>
      <c r="W90" s="12"/>
      <c r="X90" s="12"/>
      <c r="Y90" s="12"/>
      <c r="Z90" s="12"/>
      <c r="AA90" s="12"/>
      <c r="AB90" s="12"/>
    </row>
    <row r="91" spans="1:44" s="11" customFormat="1" ht="15.15" hidden="1" customHeight="1" x14ac:dyDescent="0.2">
      <c r="A91" s="12"/>
      <c r="B91" s="13"/>
      <c r="C91" s="9" t="s">
        <v>11</v>
      </c>
      <c r="D91" s="12"/>
      <c r="E91" s="12"/>
      <c r="F91" s="14" t="str">
        <f>E15</f>
        <v>Ing. Aleš Bednář</v>
      </c>
      <c r="G91" s="12"/>
      <c r="H91" s="12"/>
      <c r="I91" s="10"/>
      <c r="P91" s="12"/>
      <c r="Q91" s="12"/>
      <c r="R91" s="12"/>
      <c r="S91" s="12"/>
      <c r="T91" s="12"/>
      <c r="U91" s="12"/>
      <c r="V91" s="12"/>
      <c r="W91" s="12"/>
      <c r="X91" s="12"/>
      <c r="Y91" s="12"/>
      <c r="Z91" s="12"/>
      <c r="AA91" s="12"/>
      <c r="AB91" s="12"/>
    </row>
    <row r="92" spans="1:44" s="11" customFormat="1" ht="15.15" hidden="1" customHeight="1" x14ac:dyDescent="0.2">
      <c r="A92" s="12"/>
      <c r="B92" s="13"/>
      <c r="C92" s="9" t="s">
        <v>13</v>
      </c>
      <c r="D92" s="12"/>
      <c r="E92" s="12"/>
      <c r="F92" s="14" t="e">
        <f>IF(E18="","",E18)</f>
        <v>#REF!</v>
      </c>
      <c r="G92" s="12"/>
      <c r="H92" s="12"/>
      <c r="I92" s="10"/>
      <c r="P92" s="12"/>
      <c r="Q92" s="12"/>
      <c r="R92" s="12"/>
      <c r="S92" s="12"/>
      <c r="T92" s="12"/>
      <c r="U92" s="12"/>
      <c r="V92" s="12"/>
      <c r="W92" s="12"/>
      <c r="X92" s="12"/>
      <c r="Y92" s="12"/>
      <c r="Z92" s="12"/>
      <c r="AA92" s="12"/>
      <c r="AB92" s="12"/>
    </row>
    <row r="93" spans="1:44" s="11" customFormat="1" ht="10.35" hidden="1" customHeight="1" x14ac:dyDescent="0.2">
      <c r="A93" s="12"/>
      <c r="B93" s="13"/>
      <c r="C93" s="12"/>
      <c r="D93" s="12"/>
      <c r="E93" s="12"/>
      <c r="F93" s="12"/>
      <c r="G93" s="12"/>
      <c r="H93" s="12"/>
      <c r="I93" s="10"/>
      <c r="P93" s="12"/>
      <c r="Q93" s="12"/>
      <c r="R93" s="12"/>
      <c r="S93" s="12"/>
      <c r="T93" s="12"/>
      <c r="U93" s="12"/>
      <c r="V93" s="12"/>
      <c r="W93" s="12"/>
      <c r="X93" s="12"/>
      <c r="Y93" s="12"/>
      <c r="Z93" s="12"/>
      <c r="AA93" s="12"/>
      <c r="AB93" s="12"/>
    </row>
    <row r="94" spans="1:44" s="11" customFormat="1" ht="29.25" hidden="1" customHeight="1" x14ac:dyDescent="0.2">
      <c r="A94" s="12"/>
      <c r="B94" s="13"/>
      <c r="C94" s="39" t="s">
        <v>47</v>
      </c>
      <c r="D94" s="24"/>
      <c r="E94" s="24"/>
      <c r="F94" s="24"/>
      <c r="G94" s="24"/>
      <c r="H94" s="24"/>
      <c r="I94" s="10"/>
      <c r="P94" s="12"/>
      <c r="Q94" s="12"/>
      <c r="R94" s="12"/>
      <c r="S94" s="12"/>
      <c r="T94" s="12"/>
      <c r="U94" s="12"/>
      <c r="V94" s="12"/>
      <c r="W94" s="12"/>
      <c r="X94" s="12"/>
      <c r="Y94" s="12"/>
      <c r="Z94" s="12"/>
      <c r="AA94" s="12"/>
      <c r="AB94" s="12"/>
    </row>
    <row r="95" spans="1:44" s="11" customFormat="1" ht="10.35" hidden="1" customHeight="1" x14ac:dyDescent="0.2">
      <c r="A95" s="12"/>
      <c r="B95" s="13"/>
      <c r="C95" s="12"/>
      <c r="D95" s="12"/>
      <c r="E95" s="12"/>
      <c r="F95" s="12"/>
      <c r="G95" s="12"/>
      <c r="H95" s="12"/>
      <c r="I95" s="10"/>
      <c r="P95" s="12"/>
      <c r="Q95" s="12"/>
      <c r="R95" s="12"/>
      <c r="S95" s="12"/>
      <c r="T95" s="12"/>
      <c r="U95" s="12"/>
      <c r="V95" s="12"/>
      <c r="W95" s="12"/>
      <c r="X95" s="12"/>
      <c r="Y95" s="12"/>
      <c r="Z95" s="12"/>
      <c r="AA95" s="12"/>
      <c r="AB95" s="12"/>
    </row>
    <row r="96" spans="1:44" s="11" customFormat="1" ht="22.8" hidden="1" customHeight="1" x14ac:dyDescent="0.2">
      <c r="A96" s="12"/>
      <c r="B96" s="13"/>
      <c r="C96" s="40" t="s">
        <v>48</v>
      </c>
      <c r="D96" s="12"/>
      <c r="E96" s="12"/>
      <c r="F96" s="12"/>
      <c r="G96" s="12"/>
      <c r="H96" s="12"/>
      <c r="I96" s="41"/>
      <c r="J96" s="42"/>
      <c r="K96" s="42"/>
      <c r="L96" s="42"/>
      <c r="M96" s="42"/>
      <c r="N96" s="42"/>
      <c r="O96" s="42"/>
      <c r="P96" s="42"/>
      <c r="Q96" s="42"/>
      <c r="R96" s="42"/>
      <c r="S96" s="42"/>
      <c r="T96" s="12"/>
      <c r="U96" s="12"/>
      <c r="V96" s="12"/>
      <c r="W96" s="12"/>
      <c r="X96" s="12"/>
      <c r="Y96" s="12"/>
      <c r="Z96" s="12"/>
      <c r="AA96" s="12"/>
      <c r="AB96" s="12"/>
      <c r="AR96" s="3" t="s">
        <v>49</v>
      </c>
    </row>
    <row r="97" spans="1:28" s="42" customFormat="1" ht="24.9" hidden="1" customHeight="1" x14ac:dyDescent="0.2">
      <c r="B97" s="41"/>
      <c r="D97" s="43" t="s">
        <v>50</v>
      </c>
      <c r="E97" s="44"/>
      <c r="F97" s="44"/>
      <c r="G97" s="44"/>
      <c r="H97" s="44"/>
      <c r="I97" s="45"/>
      <c r="J97" s="46"/>
      <c r="K97" s="46"/>
      <c r="L97" s="46"/>
      <c r="M97" s="46"/>
      <c r="N97" s="46"/>
      <c r="O97" s="46"/>
      <c r="P97" s="46"/>
      <c r="Q97" s="46"/>
      <c r="R97" s="46"/>
      <c r="S97" s="46"/>
    </row>
    <row r="98" spans="1:28" s="46" customFormat="1" ht="19.95" hidden="1" customHeight="1" x14ac:dyDescent="0.2">
      <c r="B98" s="45"/>
      <c r="D98" s="47" t="s">
        <v>1893</v>
      </c>
      <c r="E98" s="48"/>
      <c r="F98" s="48"/>
      <c r="G98" s="48"/>
      <c r="H98" s="48"/>
      <c r="I98" s="45"/>
    </row>
    <row r="99" spans="1:28" s="46" customFormat="1" ht="19.95" hidden="1" customHeight="1" x14ac:dyDescent="0.2">
      <c r="B99" s="45"/>
      <c r="D99" s="47" t="s">
        <v>1894</v>
      </c>
      <c r="E99" s="48"/>
      <c r="F99" s="48"/>
      <c r="G99" s="48"/>
      <c r="H99" s="48"/>
      <c r="I99" s="45"/>
    </row>
    <row r="100" spans="1:28" s="46" customFormat="1" ht="19.95" hidden="1" customHeight="1" x14ac:dyDescent="0.2">
      <c r="B100" s="45"/>
      <c r="D100" s="47" t="s">
        <v>51</v>
      </c>
      <c r="E100" s="48"/>
      <c r="F100" s="48"/>
      <c r="G100" s="48"/>
      <c r="H100" s="48"/>
      <c r="I100" s="45"/>
    </row>
    <row r="101" spans="1:28" s="46" customFormat="1" ht="19.95" hidden="1" customHeight="1" x14ac:dyDescent="0.2">
      <c r="B101" s="45"/>
      <c r="D101" s="47" t="s">
        <v>1895</v>
      </c>
      <c r="E101" s="48"/>
      <c r="F101" s="48"/>
      <c r="G101" s="48"/>
      <c r="H101" s="48"/>
      <c r="I101" s="45"/>
    </row>
    <row r="102" spans="1:28" s="46" customFormat="1" ht="19.95" hidden="1" customHeight="1" x14ac:dyDescent="0.2">
      <c r="B102" s="45"/>
      <c r="D102" s="47" t="s">
        <v>1896</v>
      </c>
      <c r="E102" s="48"/>
      <c r="F102" s="48"/>
      <c r="G102" s="48"/>
      <c r="H102" s="48"/>
      <c r="I102" s="45"/>
    </row>
    <row r="103" spans="1:28" s="46" customFormat="1" ht="19.95" hidden="1" customHeight="1" x14ac:dyDescent="0.2">
      <c r="B103" s="45"/>
      <c r="D103" s="47" t="s">
        <v>1897</v>
      </c>
      <c r="E103" s="48"/>
      <c r="F103" s="48"/>
      <c r="G103" s="48"/>
      <c r="H103" s="48"/>
      <c r="I103" s="45"/>
    </row>
    <row r="104" spans="1:28" s="46" customFormat="1" ht="19.95" hidden="1" customHeight="1" x14ac:dyDescent="0.2">
      <c r="B104" s="45"/>
      <c r="D104" s="47" t="s">
        <v>1898</v>
      </c>
      <c r="E104" s="48"/>
      <c r="F104" s="48"/>
      <c r="G104" s="48"/>
      <c r="H104" s="48"/>
      <c r="I104" s="45"/>
    </row>
    <row r="105" spans="1:28" s="46" customFormat="1" ht="14.85" hidden="1" customHeight="1" x14ac:dyDescent="0.2">
      <c r="B105" s="45"/>
      <c r="D105" s="47" t="s">
        <v>1899</v>
      </c>
      <c r="E105" s="48"/>
      <c r="F105" s="48"/>
      <c r="G105" s="48"/>
      <c r="H105" s="48"/>
      <c r="I105" s="45"/>
    </row>
    <row r="106" spans="1:28" s="46" customFormat="1" ht="14.85" hidden="1" customHeight="1" x14ac:dyDescent="0.2">
      <c r="B106" s="45"/>
      <c r="D106" s="47" t="s">
        <v>1900</v>
      </c>
      <c r="E106" s="48"/>
      <c r="F106" s="48"/>
      <c r="G106" s="48"/>
      <c r="H106" s="48"/>
      <c r="I106" s="45"/>
    </row>
    <row r="107" spans="1:28" s="46" customFormat="1" ht="14.85" hidden="1" customHeight="1" x14ac:dyDescent="0.2">
      <c r="B107" s="45"/>
      <c r="D107" s="47" t="s">
        <v>1901</v>
      </c>
      <c r="E107" s="48"/>
      <c r="F107" s="48"/>
      <c r="G107" s="48"/>
      <c r="H107" s="48"/>
      <c r="I107" s="45"/>
    </row>
    <row r="108" spans="1:28" s="46" customFormat="1" ht="14.85" hidden="1" customHeight="1" x14ac:dyDescent="0.2">
      <c r="B108" s="45"/>
      <c r="D108" s="47" t="s">
        <v>1902</v>
      </c>
      <c r="E108" s="48"/>
      <c r="F108" s="48"/>
      <c r="G108" s="48"/>
      <c r="H108" s="48"/>
      <c r="I108" s="10"/>
      <c r="J108" s="11"/>
      <c r="K108" s="11"/>
      <c r="L108" s="11"/>
      <c r="M108" s="11"/>
      <c r="N108" s="11"/>
      <c r="O108" s="11"/>
      <c r="P108" s="12"/>
      <c r="Q108" s="12"/>
      <c r="R108" s="12"/>
      <c r="S108" s="12"/>
    </row>
    <row r="109" spans="1:28" s="11" customFormat="1" ht="21.75" hidden="1" customHeight="1" x14ac:dyDescent="0.2">
      <c r="A109" s="12"/>
      <c r="B109" s="13"/>
      <c r="C109" s="12"/>
      <c r="D109" s="12"/>
      <c r="E109" s="12"/>
      <c r="F109" s="12"/>
      <c r="G109" s="12"/>
      <c r="H109" s="12"/>
      <c r="I109" s="10"/>
      <c r="P109" s="12"/>
      <c r="Q109" s="12"/>
      <c r="R109" s="12"/>
      <c r="S109" s="12"/>
      <c r="T109" s="12"/>
      <c r="U109" s="12"/>
      <c r="V109" s="12"/>
      <c r="W109" s="12"/>
      <c r="X109" s="12"/>
      <c r="Y109" s="12"/>
      <c r="Z109" s="12"/>
      <c r="AA109" s="12"/>
      <c r="AB109" s="12"/>
    </row>
    <row r="110" spans="1:28" s="11" customFormat="1" ht="6.9" hidden="1" customHeight="1" x14ac:dyDescent="0.2">
      <c r="A110" s="12"/>
      <c r="B110" s="35"/>
      <c r="C110" s="36"/>
      <c r="D110" s="36"/>
      <c r="E110" s="36"/>
      <c r="F110" s="36"/>
      <c r="G110" s="36"/>
      <c r="H110" s="36"/>
      <c r="I110" s="1"/>
      <c r="J110" s="1"/>
      <c r="K110" s="1"/>
      <c r="L110" s="1"/>
      <c r="M110" s="1"/>
      <c r="N110" s="1"/>
      <c r="O110" s="1"/>
      <c r="P110" s="1"/>
      <c r="Q110" s="1"/>
      <c r="R110" s="1"/>
      <c r="S110" s="1"/>
      <c r="T110" s="12"/>
      <c r="U110" s="12"/>
      <c r="V110" s="12"/>
      <c r="W110" s="12"/>
      <c r="X110" s="12"/>
      <c r="Y110" s="12"/>
      <c r="Z110" s="12"/>
      <c r="AA110" s="12"/>
      <c r="AB110" s="12"/>
    </row>
    <row r="111" spans="1:28" hidden="1" x14ac:dyDescent="0.2"/>
    <row r="112" spans="1:28" hidden="1" x14ac:dyDescent="0.2"/>
    <row r="113" spans="1:60" hidden="1" x14ac:dyDescent="0.2">
      <c r="I113" s="10"/>
      <c r="J113" s="11"/>
      <c r="K113" s="11"/>
      <c r="L113" s="11"/>
      <c r="M113" s="11"/>
      <c r="N113" s="11"/>
      <c r="O113" s="11"/>
      <c r="P113" s="12"/>
      <c r="Q113" s="12"/>
      <c r="R113" s="12"/>
      <c r="S113" s="12"/>
    </row>
    <row r="114" spans="1:60" s="11" customFormat="1" ht="6.9" customHeight="1" x14ac:dyDescent="0.2">
      <c r="A114" s="12"/>
      <c r="B114" s="37"/>
      <c r="C114" s="38"/>
      <c r="D114" s="38"/>
      <c r="E114" s="38"/>
      <c r="F114" s="38"/>
      <c r="G114" s="38"/>
      <c r="H114" s="38"/>
      <c r="I114" s="10"/>
      <c r="P114" s="12"/>
      <c r="Q114" s="12"/>
      <c r="R114" s="12"/>
      <c r="S114" s="12"/>
      <c r="T114" s="12"/>
      <c r="U114" s="12"/>
      <c r="V114" s="12"/>
      <c r="W114" s="12"/>
      <c r="X114" s="12"/>
      <c r="Y114" s="12"/>
      <c r="Z114" s="12"/>
      <c r="AA114" s="12"/>
      <c r="AB114" s="12"/>
    </row>
    <row r="115" spans="1:60" s="11" customFormat="1" ht="24.9" customHeight="1" x14ac:dyDescent="0.2">
      <c r="A115" s="12"/>
      <c r="B115" s="13"/>
      <c r="C115" s="8" t="s">
        <v>2039</v>
      </c>
      <c r="D115" s="12"/>
      <c r="E115" s="12"/>
      <c r="F115" s="12"/>
      <c r="G115" s="12"/>
      <c r="H115" s="12"/>
      <c r="I115" s="10"/>
      <c r="P115" s="12"/>
      <c r="Q115" s="12"/>
      <c r="R115" s="12"/>
      <c r="S115" s="12"/>
      <c r="T115" s="12"/>
      <c r="U115" s="12"/>
      <c r="V115" s="12"/>
      <c r="W115" s="12"/>
      <c r="X115" s="12"/>
      <c r="Y115" s="12"/>
      <c r="Z115" s="12"/>
      <c r="AA115" s="12"/>
      <c r="AB115" s="12"/>
    </row>
    <row r="116" spans="1:60" s="11" customFormat="1" ht="6.9" customHeight="1" x14ac:dyDescent="0.2">
      <c r="A116" s="12"/>
      <c r="B116" s="13"/>
      <c r="C116" s="12"/>
      <c r="D116" s="12"/>
      <c r="E116" s="12"/>
      <c r="F116" s="12"/>
      <c r="G116" s="12"/>
      <c r="H116" s="12"/>
      <c r="I116" s="10"/>
      <c r="P116" s="12"/>
      <c r="Q116" s="12"/>
      <c r="R116" s="12"/>
      <c r="S116" s="12"/>
      <c r="T116" s="12"/>
      <c r="U116" s="12"/>
      <c r="V116" s="12"/>
      <c r="W116" s="12"/>
      <c r="X116" s="12"/>
      <c r="Y116" s="12"/>
      <c r="Z116" s="12"/>
      <c r="AA116" s="12"/>
      <c r="AB116" s="12"/>
    </row>
    <row r="117" spans="1:60" s="11" customFormat="1" ht="12" customHeight="1" x14ac:dyDescent="0.2">
      <c r="A117" s="12"/>
      <c r="B117" s="13"/>
      <c r="C117" s="9" t="s">
        <v>6</v>
      </c>
      <c r="D117" s="12"/>
      <c r="E117" s="12"/>
      <c r="F117" s="12"/>
      <c r="G117" s="12"/>
      <c r="H117" s="12"/>
      <c r="I117" s="10"/>
      <c r="P117" s="12"/>
      <c r="Q117" s="12"/>
      <c r="R117" s="12"/>
      <c r="S117" s="12"/>
      <c r="T117" s="12"/>
      <c r="U117" s="12"/>
      <c r="V117" s="12"/>
      <c r="W117" s="12"/>
      <c r="X117" s="12"/>
      <c r="Y117" s="12"/>
      <c r="Z117" s="12"/>
      <c r="AA117" s="12"/>
      <c r="AB117" s="12"/>
    </row>
    <row r="118" spans="1:60" s="11" customFormat="1" ht="26.25" customHeight="1" x14ac:dyDescent="0.2">
      <c r="A118" s="12"/>
      <c r="B118" s="13"/>
      <c r="C118" s="12"/>
      <c r="D118" s="12"/>
      <c r="E118" s="146" t="s">
        <v>7</v>
      </c>
      <c r="F118" s="147"/>
      <c r="G118" s="147"/>
      <c r="H118" s="147"/>
      <c r="I118" s="10"/>
      <c r="P118" s="12"/>
      <c r="Q118" s="12"/>
      <c r="R118" s="12"/>
      <c r="S118" s="12"/>
      <c r="T118" s="12"/>
      <c r="U118" s="12"/>
      <c r="V118" s="12"/>
      <c r="W118" s="12"/>
      <c r="X118" s="12"/>
      <c r="Y118" s="12"/>
      <c r="Z118" s="12"/>
      <c r="AA118" s="12"/>
      <c r="AB118" s="12"/>
    </row>
    <row r="119" spans="1:60" s="11" customFormat="1" ht="12" customHeight="1" x14ac:dyDescent="0.2">
      <c r="A119" s="12"/>
      <c r="B119" s="13"/>
      <c r="C119" s="9" t="s">
        <v>44</v>
      </c>
      <c r="D119" s="12"/>
      <c r="E119" s="12"/>
      <c r="F119" s="12"/>
      <c r="G119" s="12"/>
      <c r="H119" s="12"/>
      <c r="I119" s="10"/>
      <c r="P119" s="12"/>
      <c r="Q119" s="12"/>
      <c r="R119" s="12"/>
      <c r="S119" s="12"/>
      <c r="T119" s="12"/>
      <c r="U119" s="12"/>
      <c r="V119" s="12"/>
      <c r="W119" s="12"/>
      <c r="X119" s="12"/>
      <c r="Y119" s="12"/>
      <c r="Z119" s="12"/>
      <c r="AA119" s="12"/>
      <c r="AB119" s="12"/>
    </row>
    <row r="120" spans="1:60" s="11" customFormat="1" ht="16.5" customHeight="1" x14ac:dyDescent="0.2">
      <c r="A120" s="12"/>
      <c r="B120" s="13"/>
      <c r="C120" s="12"/>
      <c r="D120" s="12"/>
      <c r="E120" s="138" t="str">
        <f>E9</f>
        <v>SO 02 - Cenová soustava ÚRS</v>
      </c>
      <c r="F120" s="139"/>
      <c r="G120" s="139"/>
      <c r="H120" s="139"/>
      <c r="I120" s="10"/>
      <c r="P120" s="12"/>
      <c r="Q120" s="12"/>
      <c r="R120" s="12"/>
      <c r="S120" s="12"/>
      <c r="T120" s="12"/>
      <c r="U120" s="12"/>
      <c r="V120" s="12"/>
      <c r="W120" s="12"/>
      <c r="X120" s="12"/>
      <c r="Y120" s="12"/>
      <c r="Z120" s="12"/>
      <c r="AA120" s="12"/>
      <c r="AB120" s="12"/>
    </row>
    <row r="121" spans="1:60" s="11" customFormat="1" ht="6.9" customHeight="1" x14ac:dyDescent="0.2">
      <c r="A121" s="12"/>
      <c r="B121" s="13"/>
      <c r="C121" s="12"/>
      <c r="D121" s="12"/>
      <c r="E121" s="12"/>
      <c r="F121" s="12"/>
      <c r="G121" s="12"/>
      <c r="H121" s="12"/>
      <c r="I121" s="10"/>
      <c r="P121" s="12"/>
      <c r="Q121" s="12"/>
      <c r="R121" s="12"/>
      <c r="S121" s="12"/>
      <c r="T121" s="12"/>
      <c r="U121" s="12"/>
      <c r="V121" s="12"/>
      <c r="W121" s="12"/>
      <c r="X121" s="12"/>
      <c r="Y121" s="12"/>
      <c r="Z121" s="12"/>
      <c r="AA121" s="12"/>
      <c r="AB121" s="12"/>
    </row>
    <row r="122" spans="1:60" s="11" customFormat="1" ht="12" customHeight="1" x14ac:dyDescent="0.2">
      <c r="A122" s="12"/>
      <c r="B122" s="13"/>
      <c r="C122" s="9" t="s">
        <v>9</v>
      </c>
      <c r="D122" s="12"/>
      <c r="E122" s="12"/>
      <c r="F122" s="14" t="str">
        <f>F12</f>
        <v xml:space="preserve"> </v>
      </c>
      <c r="G122" s="12"/>
      <c r="H122" s="12"/>
      <c r="I122" s="10"/>
      <c r="P122" s="12"/>
      <c r="Q122" s="12"/>
      <c r="R122" s="12"/>
      <c r="S122" s="12"/>
      <c r="T122" s="12"/>
      <c r="U122" s="12"/>
      <c r="V122" s="12"/>
      <c r="W122" s="12"/>
      <c r="X122" s="12"/>
      <c r="Y122" s="12"/>
      <c r="Z122" s="12"/>
      <c r="AA122" s="12"/>
      <c r="AB122" s="12"/>
    </row>
    <row r="123" spans="1:60" s="11" customFormat="1" ht="6.9" customHeight="1" x14ac:dyDescent="0.2">
      <c r="A123" s="12"/>
      <c r="B123" s="13"/>
      <c r="C123" s="12"/>
      <c r="D123" s="12"/>
      <c r="E123" s="12"/>
      <c r="F123" s="12"/>
      <c r="G123" s="12"/>
      <c r="H123" s="12"/>
      <c r="I123" s="10"/>
      <c r="P123" s="12"/>
      <c r="Q123" s="12"/>
      <c r="R123" s="12"/>
      <c r="S123" s="12"/>
      <c r="T123" s="12"/>
      <c r="U123" s="12"/>
      <c r="V123" s="12"/>
      <c r="W123" s="12"/>
      <c r="X123" s="12"/>
      <c r="Y123" s="12"/>
      <c r="Z123" s="12"/>
      <c r="AA123" s="12"/>
      <c r="AB123" s="12"/>
    </row>
    <row r="124" spans="1:60" s="11" customFormat="1" ht="15.15" customHeight="1" x14ac:dyDescent="0.2">
      <c r="A124" s="12"/>
      <c r="B124" s="13"/>
      <c r="C124" s="9" t="s">
        <v>11</v>
      </c>
      <c r="D124" s="12"/>
      <c r="E124" s="12"/>
      <c r="F124" s="14" t="str">
        <f>E15</f>
        <v>Ing. Aleš Bednář</v>
      </c>
      <c r="G124" s="12"/>
      <c r="H124" s="12"/>
      <c r="I124" s="10"/>
      <c r="P124" s="12"/>
      <c r="Q124" s="12"/>
      <c r="R124" s="12"/>
      <c r="S124" s="12"/>
      <c r="T124" s="12"/>
      <c r="U124" s="12"/>
      <c r="V124" s="12"/>
      <c r="W124" s="12"/>
      <c r="X124" s="12"/>
      <c r="Y124" s="12"/>
      <c r="Z124" s="12"/>
      <c r="AA124" s="12"/>
      <c r="AB124" s="12"/>
    </row>
    <row r="125" spans="1:60" s="11" customFormat="1" ht="15.15" customHeight="1" x14ac:dyDescent="0.2">
      <c r="A125" s="12"/>
      <c r="B125" s="13"/>
      <c r="C125" s="9" t="s">
        <v>13</v>
      </c>
      <c r="D125" s="12"/>
      <c r="E125" s="12"/>
      <c r="F125" s="14"/>
      <c r="G125" s="12"/>
      <c r="H125" s="12"/>
      <c r="I125" s="10"/>
      <c r="P125" s="12"/>
      <c r="Q125" s="12"/>
      <c r="R125" s="12"/>
      <c r="S125" s="12"/>
      <c r="T125" s="12"/>
      <c r="U125" s="12"/>
      <c r="V125" s="12"/>
      <c r="W125" s="12"/>
      <c r="X125" s="12"/>
      <c r="Y125" s="12"/>
      <c r="Z125" s="12"/>
      <c r="AA125" s="12"/>
      <c r="AB125" s="12"/>
    </row>
    <row r="126" spans="1:60" s="11" customFormat="1" ht="10.35" customHeight="1" x14ac:dyDescent="0.2">
      <c r="A126" s="12"/>
      <c r="B126" s="13"/>
      <c r="C126" s="12"/>
      <c r="D126" s="12"/>
      <c r="E126" s="12"/>
      <c r="F126" s="12"/>
      <c r="G126" s="12"/>
      <c r="H126" s="12"/>
      <c r="I126" s="49"/>
      <c r="J126" s="50" t="s">
        <v>0</v>
      </c>
      <c r="K126" s="51" t="s">
        <v>20</v>
      </c>
      <c r="L126" s="51" t="s">
        <v>56</v>
      </c>
      <c r="M126" s="51" t="s">
        <v>57</v>
      </c>
      <c r="N126" s="51" t="s">
        <v>58</v>
      </c>
      <c r="O126" s="51" t="s">
        <v>59</v>
      </c>
      <c r="P126" s="51" t="s">
        <v>60</v>
      </c>
      <c r="Q126" s="52" t="s">
        <v>61</v>
      </c>
      <c r="R126" s="53"/>
      <c r="S126" s="53"/>
      <c r="T126" s="12"/>
      <c r="U126" s="12"/>
      <c r="V126" s="12"/>
      <c r="W126" s="12"/>
      <c r="X126" s="12"/>
      <c r="Y126" s="12"/>
      <c r="Z126" s="12"/>
      <c r="AA126" s="12"/>
      <c r="AB126" s="12"/>
    </row>
    <row r="127" spans="1:60" s="61" customFormat="1" ht="29.25" customHeight="1" x14ac:dyDescent="0.2">
      <c r="A127" s="53"/>
      <c r="B127" s="54"/>
      <c r="C127" s="55" t="s">
        <v>53</v>
      </c>
      <c r="D127" s="56" t="s">
        <v>37</v>
      </c>
      <c r="E127" s="56" t="s">
        <v>35</v>
      </c>
      <c r="F127" s="56" t="s">
        <v>36</v>
      </c>
      <c r="G127" s="56" t="s">
        <v>54</v>
      </c>
      <c r="H127" s="56" t="s">
        <v>55</v>
      </c>
      <c r="I127" s="13"/>
      <c r="J127" s="57"/>
      <c r="K127" s="58"/>
      <c r="L127" s="19"/>
      <c r="M127" s="59">
        <f>M128</f>
        <v>2165.424</v>
      </c>
      <c r="N127" s="19"/>
      <c r="O127" s="59">
        <f>O128</f>
        <v>151.1694</v>
      </c>
      <c r="P127" s="19"/>
      <c r="Q127" s="60">
        <f>Q128</f>
        <v>171.5</v>
      </c>
      <c r="R127" s="12"/>
      <c r="S127" s="12"/>
      <c r="T127" s="53"/>
      <c r="U127" s="53"/>
      <c r="V127" s="53"/>
      <c r="W127" s="53"/>
      <c r="X127" s="53"/>
      <c r="Y127" s="53"/>
      <c r="Z127" s="53"/>
      <c r="AA127" s="53"/>
      <c r="AB127" s="53"/>
    </row>
    <row r="128" spans="1:60" s="11" customFormat="1" ht="22.8" customHeight="1" x14ac:dyDescent="0.2">
      <c r="A128" s="12"/>
      <c r="B128" s="13"/>
      <c r="C128" s="62" t="s">
        <v>62</v>
      </c>
      <c r="D128" s="12"/>
      <c r="E128" s="12"/>
      <c r="F128" s="12"/>
      <c r="G128" s="12"/>
      <c r="H128" s="12"/>
      <c r="I128" s="63"/>
      <c r="J128" s="64"/>
      <c r="K128" s="65"/>
      <c r="L128" s="65"/>
      <c r="M128" s="66">
        <f>M129+M134+M147+M150+M155+M160+M167</f>
        <v>2165.424</v>
      </c>
      <c r="N128" s="65"/>
      <c r="O128" s="66">
        <f>O129+O134+O147+O150+O155+O160+O167</f>
        <v>151.1694</v>
      </c>
      <c r="P128" s="65"/>
      <c r="Q128" s="67">
        <f>Q129+Q134+Q147+Q150+Q155+Q160+Q167</f>
        <v>171.5</v>
      </c>
      <c r="R128" s="68"/>
      <c r="S128" s="68"/>
      <c r="T128" s="12"/>
      <c r="U128" s="12"/>
      <c r="V128" s="12"/>
      <c r="W128" s="12"/>
      <c r="X128" s="12"/>
      <c r="Y128" s="12"/>
      <c r="Z128" s="12"/>
      <c r="AA128" s="12"/>
      <c r="AB128" s="12"/>
      <c r="AQ128" s="3" t="s">
        <v>38</v>
      </c>
      <c r="AR128" s="3" t="s">
        <v>49</v>
      </c>
      <c r="BH128" s="69" t="e">
        <f>BH129</f>
        <v>#REF!</v>
      </c>
    </row>
    <row r="129" spans="1:62" s="68" customFormat="1" ht="25.95" customHeight="1" x14ac:dyDescent="0.25">
      <c r="B129" s="63"/>
      <c r="D129" s="70" t="s">
        <v>38</v>
      </c>
      <c r="E129" s="71" t="s">
        <v>63</v>
      </c>
      <c r="F129" s="71" t="s">
        <v>64</v>
      </c>
      <c r="I129" s="63"/>
      <c r="J129" s="64"/>
      <c r="K129" s="65"/>
      <c r="L129" s="65"/>
      <c r="M129" s="66">
        <f>SUM(M130:M133)</f>
        <v>659.55000000000007</v>
      </c>
      <c r="N129" s="65"/>
      <c r="O129" s="66">
        <f>SUM(O130:O133)</f>
        <v>0</v>
      </c>
      <c r="P129" s="65"/>
      <c r="Q129" s="67">
        <f>SUM(Q130:Q133)</f>
        <v>0</v>
      </c>
      <c r="AO129" s="70" t="s">
        <v>5</v>
      </c>
      <c r="AQ129" s="72" t="s">
        <v>38</v>
      </c>
      <c r="AR129" s="72" t="s">
        <v>39</v>
      </c>
      <c r="AV129" s="70" t="s">
        <v>65</v>
      </c>
      <c r="BH129" s="73" t="e">
        <f>BH130+BH135+BH148+BH151+BH156+BH161+BH168</f>
        <v>#REF!</v>
      </c>
    </row>
    <row r="130" spans="1:62" s="68" customFormat="1" ht="22.8" customHeight="1" x14ac:dyDescent="0.25">
      <c r="B130" s="63"/>
      <c r="D130" s="70" t="s">
        <v>38</v>
      </c>
      <c r="E130" s="74" t="s">
        <v>5</v>
      </c>
      <c r="F130" s="74" t="s">
        <v>1903</v>
      </c>
      <c r="I130" s="13"/>
      <c r="J130" s="75" t="s">
        <v>0</v>
      </c>
      <c r="K130" s="76" t="s">
        <v>21</v>
      </c>
      <c r="L130" s="77">
        <v>5.8109999999999999</v>
      </c>
      <c r="M130" s="77">
        <f>L130*H131</f>
        <v>639.21</v>
      </c>
      <c r="N130" s="77">
        <v>0</v>
      </c>
      <c r="O130" s="77">
        <f>N130*H131</f>
        <v>0</v>
      </c>
      <c r="P130" s="77">
        <v>0</v>
      </c>
      <c r="Q130" s="78">
        <f>P130*H131</f>
        <v>0</v>
      </c>
      <c r="R130" s="12"/>
      <c r="S130" s="12"/>
      <c r="AO130" s="70" t="s">
        <v>5</v>
      </c>
      <c r="AQ130" s="72" t="s">
        <v>38</v>
      </c>
      <c r="AR130" s="72" t="s">
        <v>5</v>
      </c>
      <c r="AV130" s="70" t="s">
        <v>65</v>
      </c>
      <c r="BH130" s="73" t="e">
        <f>SUM(BH131:BH134)</f>
        <v>#REF!</v>
      </c>
    </row>
    <row r="131" spans="1:62" s="11" customFormat="1" ht="66.75" customHeight="1" x14ac:dyDescent="0.2">
      <c r="A131" s="12"/>
      <c r="B131" s="13"/>
      <c r="C131" s="79" t="s">
        <v>5</v>
      </c>
      <c r="D131" s="79" t="s">
        <v>68</v>
      </c>
      <c r="E131" s="80" t="s">
        <v>1904</v>
      </c>
      <c r="F131" s="81" t="s">
        <v>1905</v>
      </c>
      <c r="G131" s="82" t="s">
        <v>190</v>
      </c>
      <c r="H131" s="83">
        <v>110</v>
      </c>
      <c r="I131" s="13"/>
      <c r="J131" s="84"/>
      <c r="K131" s="85"/>
      <c r="L131" s="86"/>
      <c r="M131" s="86"/>
      <c r="N131" s="86"/>
      <c r="O131" s="86"/>
      <c r="P131" s="86"/>
      <c r="Q131" s="87"/>
      <c r="R131" s="12"/>
      <c r="S131" s="12"/>
      <c r="T131" s="12"/>
      <c r="U131" s="12"/>
      <c r="V131" s="12"/>
      <c r="W131" s="12"/>
      <c r="X131" s="12"/>
      <c r="Y131" s="12"/>
      <c r="Z131" s="12"/>
      <c r="AA131" s="12"/>
      <c r="AB131" s="12"/>
      <c r="AO131" s="88" t="s">
        <v>72</v>
      </c>
      <c r="AQ131" s="88" t="s">
        <v>68</v>
      </c>
      <c r="AR131" s="88" t="s">
        <v>41</v>
      </c>
      <c r="AV131" s="3" t="s">
        <v>65</v>
      </c>
      <c r="BB131" s="89" t="e">
        <f>IF(K130="základní",#REF!,0)</f>
        <v>#REF!</v>
      </c>
      <c r="BC131" s="89">
        <f>IF(K130="snížená",#REF!,0)</f>
        <v>0</v>
      </c>
      <c r="BD131" s="89">
        <f>IF(K130="zákl. přenesená",#REF!,0)</f>
        <v>0</v>
      </c>
      <c r="BE131" s="89">
        <f>IF(K130="sníž. přenesená",#REF!,0)</f>
        <v>0</v>
      </c>
      <c r="BF131" s="89">
        <f>IF(K130="nulová",#REF!,0)</f>
        <v>0</v>
      </c>
      <c r="BG131" s="3" t="s">
        <v>5</v>
      </c>
      <c r="BH131" s="89" t="e">
        <f>ROUND(#REF!*H131,2)</f>
        <v>#REF!</v>
      </c>
      <c r="BI131" s="3" t="s">
        <v>72</v>
      </c>
      <c r="BJ131" s="88" t="s">
        <v>1906</v>
      </c>
    </row>
    <row r="132" spans="1:62" s="11" customFormat="1" ht="11.4" x14ac:dyDescent="0.2">
      <c r="A132" s="12"/>
      <c r="B132" s="13"/>
      <c r="C132" s="12"/>
      <c r="D132" s="90" t="s">
        <v>1907</v>
      </c>
      <c r="E132" s="12"/>
      <c r="F132" s="91" t="s">
        <v>1908</v>
      </c>
      <c r="G132" s="12"/>
      <c r="H132" s="12"/>
      <c r="I132" s="13"/>
      <c r="J132" s="75" t="s">
        <v>0</v>
      </c>
      <c r="K132" s="76" t="s">
        <v>21</v>
      </c>
      <c r="L132" s="77">
        <v>0.67800000000000005</v>
      </c>
      <c r="M132" s="77">
        <f>L132*H133</f>
        <v>20.34</v>
      </c>
      <c r="N132" s="77">
        <v>0</v>
      </c>
      <c r="O132" s="77">
        <f>N132*H133</f>
        <v>0</v>
      </c>
      <c r="P132" s="77">
        <v>0</v>
      </c>
      <c r="Q132" s="78">
        <f>P132*H133</f>
        <v>0</v>
      </c>
      <c r="R132" s="12"/>
      <c r="S132" s="12"/>
      <c r="T132" s="12"/>
      <c r="U132" s="12"/>
      <c r="V132" s="12"/>
      <c r="W132" s="12"/>
      <c r="X132" s="12"/>
      <c r="Y132" s="12"/>
      <c r="Z132" s="12"/>
      <c r="AA132" s="12"/>
      <c r="AB132" s="12"/>
      <c r="AQ132" s="3" t="s">
        <v>1907</v>
      </c>
      <c r="AR132" s="3" t="s">
        <v>41</v>
      </c>
    </row>
    <row r="133" spans="1:62" s="11" customFormat="1" ht="24.15" customHeight="1" x14ac:dyDescent="0.2">
      <c r="A133" s="12"/>
      <c r="B133" s="13"/>
      <c r="C133" s="79" t="s">
        <v>41</v>
      </c>
      <c r="D133" s="79" t="s">
        <v>68</v>
      </c>
      <c r="E133" s="80" t="s">
        <v>1909</v>
      </c>
      <c r="F133" s="92" t="s">
        <v>1910</v>
      </c>
      <c r="G133" s="82" t="s">
        <v>80</v>
      </c>
      <c r="H133" s="83">
        <v>30</v>
      </c>
      <c r="I133" s="13"/>
      <c r="J133" s="84"/>
      <c r="K133" s="85"/>
      <c r="L133" s="86"/>
      <c r="M133" s="86"/>
      <c r="N133" s="86"/>
      <c r="O133" s="86"/>
      <c r="P133" s="86"/>
      <c r="Q133" s="87"/>
      <c r="R133" s="12"/>
      <c r="S133" s="12"/>
      <c r="T133" s="12"/>
      <c r="U133" s="12"/>
      <c r="V133" s="12"/>
      <c r="W133" s="12"/>
      <c r="X133" s="12"/>
      <c r="Y133" s="12"/>
      <c r="Z133" s="12"/>
      <c r="AA133" s="12"/>
      <c r="AB133" s="12"/>
      <c r="AO133" s="88" t="s">
        <v>72</v>
      </c>
      <c r="AQ133" s="88" t="s">
        <v>68</v>
      </c>
      <c r="AR133" s="88" t="s">
        <v>41</v>
      </c>
      <c r="AV133" s="3" t="s">
        <v>65</v>
      </c>
      <c r="BB133" s="89" t="e">
        <f>IF(K132="základní",#REF!,0)</f>
        <v>#REF!</v>
      </c>
      <c r="BC133" s="89">
        <f>IF(K132="snížená",#REF!,0)</f>
        <v>0</v>
      </c>
      <c r="BD133" s="89">
        <f>IF(K132="zákl. přenesená",#REF!,0)</f>
        <v>0</v>
      </c>
      <c r="BE133" s="89">
        <f>IF(K132="sníž. přenesená",#REF!,0)</f>
        <v>0</v>
      </c>
      <c r="BF133" s="89">
        <f>IF(K132="nulová",#REF!,0)</f>
        <v>0</v>
      </c>
      <c r="BG133" s="3" t="s">
        <v>5</v>
      </c>
      <c r="BH133" s="89" t="e">
        <f>ROUND(#REF!*H133,2)</f>
        <v>#REF!</v>
      </c>
      <c r="BI133" s="3" t="s">
        <v>72</v>
      </c>
      <c r="BJ133" s="88" t="s">
        <v>1911</v>
      </c>
    </row>
    <row r="134" spans="1:62" s="11" customFormat="1" x14ac:dyDescent="0.2">
      <c r="A134" s="12"/>
      <c r="B134" s="13"/>
      <c r="C134" s="12"/>
      <c r="D134" s="90" t="s">
        <v>1907</v>
      </c>
      <c r="E134" s="12"/>
      <c r="F134" s="91" t="s">
        <v>1912</v>
      </c>
      <c r="G134" s="12"/>
      <c r="H134" s="12"/>
      <c r="I134" s="63"/>
      <c r="J134" s="64"/>
      <c r="K134" s="65"/>
      <c r="L134" s="65"/>
      <c r="M134" s="66">
        <f>SUM(M135:M146)</f>
        <v>502.18400000000003</v>
      </c>
      <c r="N134" s="65"/>
      <c r="O134" s="66">
        <f>SUM(O135:O146)</f>
        <v>141.428</v>
      </c>
      <c r="P134" s="65"/>
      <c r="Q134" s="67">
        <f>SUM(Q135:Q146)</f>
        <v>0</v>
      </c>
      <c r="R134" s="68"/>
      <c r="S134" s="68"/>
      <c r="T134" s="12"/>
      <c r="U134" s="12"/>
      <c r="V134" s="12"/>
      <c r="W134" s="12"/>
      <c r="X134" s="12"/>
      <c r="Y134" s="12"/>
      <c r="Z134" s="12"/>
      <c r="AA134" s="12"/>
      <c r="AB134" s="12"/>
      <c r="AQ134" s="3" t="s">
        <v>1907</v>
      </c>
      <c r="AR134" s="3" t="s">
        <v>41</v>
      </c>
    </row>
    <row r="135" spans="1:62" s="68" customFormat="1" ht="22.8" customHeight="1" x14ac:dyDescent="0.25">
      <c r="B135" s="63"/>
      <c r="D135" s="70" t="s">
        <v>38</v>
      </c>
      <c r="E135" s="74" t="s">
        <v>83</v>
      </c>
      <c r="F135" s="74" t="s">
        <v>1913</v>
      </c>
      <c r="I135" s="13"/>
      <c r="J135" s="75" t="s">
        <v>0</v>
      </c>
      <c r="K135" s="76" t="s">
        <v>21</v>
      </c>
      <c r="L135" s="77">
        <v>1.45</v>
      </c>
      <c r="M135" s="77">
        <f>L135*H136</f>
        <v>72.5</v>
      </c>
      <c r="N135" s="77">
        <v>2.3010199999999998</v>
      </c>
      <c r="O135" s="77">
        <f>N135*H136</f>
        <v>115.05099999999999</v>
      </c>
      <c r="P135" s="77">
        <v>0</v>
      </c>
      <c r="Q135" s="78">
        <f>P135*H136</f>
        <v>0</v>
      </c>
      <c r="R135" s="12"/>
      <c r="S135" s="12"/>
      <c r="AO135" s="70" t="s">
        <v>5</v>
      </c>
      <c r="AQ135" s="72" t="s">
        <v>38</v>
      </c>
      <c r="AR135" s="72" t="s">
        <v>5</v>
      </c>
      <c r="AV135" s="70" t="s">
        <v>65</v>
      </c>
      <c r="BH135" s="73" t="e">
        <f>SUM(BH136:BH147)</f>
        <v>#REF!</v>
      </c>
    </row>
    <row r="136" spans="1:62" s="11" customFormat="1" ht="24.15" customHeight="1" x14ac:dyDescent="0.2">
      <c r="A136" s="12"/>
      <c r="B136" s="13"/>
      <c r="C136" s="79" t="s">
        <v>83</v>
      </c>
      <c r="D136" s="79" t="s">
        <v>68</v>
      </c>
      <c r="E136" s="80" t="s">
        <v>1914</v>
      </c>
      <c r="F136" s="92" t="s">
        <v>1915</v>
      </c>
      <c r="G136" s="82" t="s">
        <v>190</v>
      </c>
      <c r="H136" s="83">
        <v>50</v>
      </c>
      <c r="I136" s="13"/>
      <c r="J136" s="84"/>
      <c r="K136" s="85"/>
      <c r="L136" s="86"/>
      <c r="M136" s="86"/>
      <c r="N136" s="86"/>
      <c r="O136" s="86"/>
      <c r="P136" s="86"/>
      <c r="Q136" s="87"/>
      <c r="R136" s="12"/>
      <c r="S136" s="12"/>
      <c r="T136" s="12"/>
      <c r="U136" s="12"/>
      <c r="V136" s="12"/>
      <c r="W136" s="12"/>
      <c r="X136" s="12"/>
      <c r="Y136" s="12"/>
      <c r="Z136" s="12"/>
      <c r="AA136" s="12"/>
      <c r="AB136" s="12"/>
      <c r="AO136" s="88" t="s">
        <v>72</v>
      </c>
      <c r="AQ136" s="88" t="s">
        <v>68</v>
      </c>
      <c r="AR136" s="88" t="s">
        <v>41</v>
      </c>
      <c r="AV136" s="3" t="s">
        <v>65</v>
      </c>
      <c r="BB136" s="89" t="e">
        <f>IF(K135="základní",#REF!,0)</f>
        <v>#REF!</v>
      </c>
      <c r="BC136" s="89">
        <f>IF(K135="snížená",#REF!,0)</f>
        <v>0</v>
      </c>
      <c r="BD136" s="89">
        <f>IF(K135="zákl. přenesená",#REF!,0)</f>
        <v>0</v>
      </c>
      <c r="BE136" s="89">
        <f>IF(K135="sníž. přenesená",#REF!,0)</f>
        <v>0</v>
      </c>
      <c r="BF136" s="89">
        <f>IF(K135="nulová",#REF!,0)</f>
        <v>0</v>
      </c>
      <c r="BG136" s="3" t="s">
        <v>5</v>
      </c>
      <c r="BH136" s="89" t="e">
        <f>ROUND(#REF!*H136,2)</f>
        <v>#REF!</v>
      </c>
      <c r="BI136" s="3" t="s">
        <v>72</v>
      </c>
      <c r="BJ136" s="88" t="s">
        <v>1916</v>
      </c>
    </row>
    <row r="137" spans="1:62" s="11" customFormat="1" ht="11.4" x14ac:dyDescent="0.2">
      <c r="A137" s="12"/>
      <c r="B137" s="13"/>
      <c r="C137" s="12"/>
      <c r="D137" s="90" t="s">
        <v>1907</v>
      </c>
      <c r="E137" s="12"/>
      <c r="F137" s="91" t="s">
        <v>1917</v>
      </c>
      <c r="G137" s="12"/>
      <c r="H137" s="12"/>
      <c r="I137" s="13"/>
      <c r="J137" s="75" t="s">
        <v>0</v>
      </c>
      <c r="K137" s="76" t="s">
        <v>21</v>
      </c>
      <c r="L137" s="77">
        <v>0.499</v>
      </c>
      <c r="M137" s="77">
        <f>L137*H138</f>
        <v>49.9</v>
      </c>
      <c r="N137" s="77">
        <v>2.7499999999999998E-3</v>
      </c>
      <c r="O137" s="77">
        <f>N137*H138</f>
        <v>0.27499999999999997</v>
      </c>
      <c r="P137" s="77">
        <v>0</v>
      </c>
      <c r="Q137" s="78">
        <f>P137*H138</f>
        <v>0</v>
      </c>
      <c r="R137" s="12"/>
      <c r="S137" s="12"/>
      <c r="T137" s="12"/>
      <c r="U137" s="12"/>
      <c r="V137" s="12"/>
      <c r="W137" s="12"/>
      <c r="X137" s="12"/>
      <c r="Y137" s="12"/>
      <c r="Z137" s="12"/>
      <c r="AA137" s="12"/>
      <c r="AB137" s="12"/>
      <c r="AQ137" s="3" t="s">
        <v>1907</v>
      </c>
      <c r="AR137" s="3" t="s">
        <v>41</v>
      </c>
    </row>
    <row r="138" spans="1:62" s="11" customFormat="1" ht="24.15" customHeight="1" x14ac:dyDescent="0.2">
      <c r="A138" s="12"/>
      <c r="B138" s="13"/>
      <c r="C138" s="79" t="s">
        <v>72</v>
      </c>
      <c r="D138" s="79" t="s">
        <v>68</v>
      </c>
      <c r="E138" s="80" t="s">
        <v>1918</v>
      </c>
      <c r="F138" s="92" t="s">
        <v>1919</v>
      </c>
      <c r="G138" s="82" t="s">
        <v>86</v>
      </c>
      <c r="H138" s="83">
        <v>100</v>
      </c>
      <c r="I138" s="13"/>
      <c r="J138" s="84"/>
      <c r="K138" s="85"/>
      <c r="L138" s="86"/>
      <c r="M138" s="86"/>
      <c r="N138" s="86"/>
      <c r="O138" s="86"/>
      <c r="P138" s="86"/>
      <c r="Q138" s="87"/>
      <c r="R138" s="12"/>
      <c r="S138" s="12"/>
      <c r="T138" s="12"/>
      <c r="U138" s="12"/>
      <c r="V138" s="12"/>
      <c r="W138" s="12"/>
      <c r="X138" s="12"/>
      <c r="Y138" s="12"/>
      <c r="Z138" s="12"/>
      <c r="AA138" s="12"/>
      <c r="AB138" s="12"/>
      <c r="AO138" s="88" t="s">
        <v>72</v>
      </c>
      <c r="AQ138" s="88" t="s">
        <v>68</v>
      </c>
      <c r="AR138" s="88" t="s">
        <v>41</v>
      </c>
      <c r="AV138" s="3" t="s">
        <v>65</v>
      </c>
      <c r="BB138" s="89" t="e">
        <f>IF(K137="základní",#REF!,0)</f>
        <v>#REF!</v>
      </c>
      <c r="BC138" s="89">
        <f>IF(K137="snížená",#REF!,0)</f>
        <v>0</v>
      </c>
      <c r="BD138" s="89">
        <f>IF(K137="zákl. přenesená",#REF!,0)</f>
        <v>0</v>
      </c>
      <c r="BE138" s="89">
        <f>IF(K137="sníž. přenesená",#REF!,0)</f>
        <v>0</v>
      </c>
      <c r="BF138" s="89">
        <f>IF(K137="nulová",#REF!,0)</f>
        <v>0</v>
      </c>
      <c r="BG138" s="3" t="s">
        <v>5</v>
      </c>
      <c r="BH138" s="89" t="e">
        <f>ROUND(#REF!*H138,2)</f>
        <v>#REF!</v>
      </c>
      <c r="BI138" s="3" t="s">
        <v>72</v>
      </c>
      <c r="BJ138" s="88" t="s">
        <v>1920</v>
      </c>
    </row>
    <row r="139" spans="1:62" s="11" customFormat="1" ht="11.4" x14ac:dyDescent="0.2">
      <c r="A139" s="12"/>
      <c r="B139" s="13"/>
      <c r="C139" s="12"/>
      <c r="D139" s="90" t="s">
        <v>1907</v>
      </c>
      <c r="E139" s="12"/>
      <c r="F139" s="91" t="s">
        <v>1921</v>
      </c>
      <c r="G139" s="12"/>
      <c r="H139" s="12"/>
      <c r="I139" s="13"/>
      <c r="J139" s="75" t="s">
        <v>0</v>
      </c>
      <c r="K139" s="76" t="s">
        <v>21</v>
      </c>
      <c r="L139" s="77">
        <v>0.17</v>
      </c>
      <c r="M139" s="77">
        <f>L139*H140</f>
        <v>17</v>
      </c>
      <c r="N139" s="77">
        <v>0</v>
      </c>
      <c r="O139" s="77">
        <f>N139*H140</f>
        <v>0</v>
      </c>
      <c r="P139" s="77">
        <v>0</v>
      </c>
      <c r="Q139" s="78">
        <f>P139*H140</f>
        <v>0</v>
      </c>
      <c r="R139" s="12"/>
      <c r="S139" s="12"/>
      <c r="T139" s="12"/>
      <c r="U139" s="12"/>
      <c r="V139" s="12"/>
      <c r="W139" s="12"/>
      <c r="X139" s="12"/>
      <c r="Y139" s="12"/>
      <c r="Z139" s="12"/>
      <c r="AA139" s="12"/>
      <c r="AB139" s="12"/>
      <c r="AQ139" s="3" t="s">
        <v>1907</v>
      </c>
      <c r="AR139" s="3" t="s">
        <v>41</v>
      </c>
    </row>
    <row r="140" spans="1:62" s="11" customFormat="1" ht="24.15" customHeight="1" x14ac:dyDescent="0.2">
      <c r="A140" s="12"/>
      <c r="B140" s="13"/>
      <c r="C140" s="79" t="s">
        <v>66</v>
      </c>
      <c r="D140" s="79" t="s">
        <v>68</v>
      </c>
      <c r="E140" s="80" t="s">
        <v>1922</v>
      </c>
      <c r="F140" s="92" t="s">
        <v>1923</v>
      </c>
      <c r="G140" s="82" t="s">
        <v>86</v>
      </c>
      <c r="H140" s="83">
        <v>100</v>
      </c>
      <c r="I140" s="13"/>
      <c r="J140" s="84"/>
      <c r="K140" s="85"/>
      <c r="L140" s="86"/>
      <c r="M140" s="86"/>
      <c r="N140" s="86"/>
      <c r="O140" s="86"/>
      <c r="P140" s="86"/>
      <c r="Q140" s="87"/>
      <c r="R140" s="12"/>
      <c r="S140" s="12"/>
      <c r="T140" s="12"/>
      <c r="U140" s="12"/>
      <c r="V140" s="12"/>
      <c r="W140" s="12"/>
      <c r="X140" s="12"/>
      <c r="Y140" s="12"/>
      <c r="Z140" s="12"/>
      <c r="AA140" s="12"/>
      <c r="AB140" s="12"/>
      <c r="AO140" s="88" t="s">
        <v>72</v>
      </c>
      <c r="AQ140" s="88" t="s">
        <v>68</v>
      </c>
      <c r="AR140" s="88" t="s">
        <v>41</v>
      </c>
      <c r="AV140" s="3" t="s">
        <v>65</v>
      </c>
      <c r="BB140" s="89" t="e">
        <f>IF(K139="základní",#REF!,0)</f>
        <v>#REF!</v>
      </c>
      <c r="BC140" s="89">
        <f>IF(K139="snížená",#REF!,0)</f>
        <v>0</v>
      </c>
      <c r="BD140" s="89">
        <f>IF(K139="zákl. přenesená",#REF!,0)</f>
        <v>0</v>
      </c>
      <c r="BE140" s="89">
        <f>IF(K139="sníž. přenesená",#REF!,0)</f>
        <v>0</v>
      </c>
      <c r="BF140" s="89">
        <f>IF(K139="nulová",#REF!,0)</f>
        <v>0</v>
      </c>
      <c r="BG140" s="3" t="s">
        <v>5</v>
      </c>
      <c r="BH140" s="89" t="e">
        <f>ROUND(#REF!*H140,2)</f>
        <v>#REF!</v>
      </c>
      <c r="BI140" s="3" t="s">
        <v>72</v>
      </c>
      <c r="BJ140" s="88" t="s">
        <v>1924</v>
      </c>
    </row>
    <row r="141" spans="1:62" s="11" customFormat="1" ht="11.4" x14ac:dyDescent="0.2">
      <c r="A141" s="12"/>
      <c r="B141" s="13"/>
      <c r="C141" s="12"/>
      <c r="D141" s="90" t="s">
        <v>1907</v>
      </c>
      <c r="E141" s="12"/>
      <c r="F141" s="91" t="s">
        <v>1925</v>
      </c>
      <c r="G141" s="12"/>
      <c r="H141" s="12"/>
      <c r="I141" s="13"/>
      <c r="J141" s="75" t="s">
        <v>0</v>
      </c>
      <c r="K141" s="76" t="s">
        <v>21</v>
      </c>
      <c r="L141" s="77">
        <v>0.51</v>
      </c>
      <c r="M141" s="77">
        <f>L141*H142</f>
        <v>25.5</v>
      </c>
      <c r="N141" s="77">
        <v>3.0640000000000001E-2</v>
      </c>
      <c r="O141" s="77">
        <f>N141*H142</f>
        <v>1.532</v>
      </c>
      <c r="P141" s="77">
        <v>0</v>
      </c>
      <c r="Q141" s="78">
        <f>P141*H142</f>
        <v>0</v>
      </c>
      <c r="R141" s="12"/>
      <c r="S141" s="12"/>
      <c r="T141" s="12"/>
      <c r="U141" s="12"/>
      <c r="V141" s="12"/>
      <c r="W141" s="12"/>
      <c r="X141" s="12"/>
      <c r="Y141" s="12"/>
      <c r="Z141" s="12"/>
      <c r="AA141" s="12"/>
      <c r="AB141" s="12"/>
      <c r="AQ141" s="3" t="s">
        <v>1907</v>
      </c>
      <c r="AR141" s="3" t="s">
        <v>41</v>
      </c>
    </row>
    <row r="142" spans="1:62" s="11" customFormat="1" ht="66.75" customHeight="1" x14ac:dyDescent="0.2">
      <c r="A142" s="12"/>
      <c r="B142" s="13"/>
      <c r="C142" s="79" t="s">
        <v>96</v>
      </c>
      <c r="D142" s="79" t="s">
        <v>68</v>
      </c>
      <c r="E142" s="80" t="s">
        <v>1926</v>
      </c>
      <c r="F142" s="92" t="s">
        <v>1927</v>
      </c>
      <c r="G142" s="82" t="s">
        <v>86</v>
      </c>
      <c r="H142" s="83">
        <v>50</v>
      </c>
      <c r="I142" s="13"/>
      <c r="J142" s="84"/>
      <c r="K142" s="85"/>
      <c r="L142" s="86"/>
      <c r="M142" s="86"/>
      <c r="N142" s="86"/>
      <c r="O142" s="86"/>
      <c r="P142" s="86"/>
      <c r="Q142" s="87"/>
      <c r="R142" s="12"/>
      <c r="S142" s="12"/>
      <c r="T142" s="12"/>
      <c r="U142" s="12"/>
      <c r="V142" s="12"/>
      <c r="W142" s="12"/>
      <c r="X142" s="12"/>
      <c r="Y142" s="12"/>
      <c r="Z142" s="12"/>
      <c r="AA142" s="12"/>
      <c r="AB142" s="12"/>
      <c r="AO142" s="88" t="s">
        <v>72</v>
      </c>
      <c r="AQ142" s="88" t="s">
        <v>68</v>
      </c>
      <c r="AR142" s="88" t="s">
        <v>41</v>
      </c>
      <c r="AV142" s="3" t="s">
        <v>65</v>
      </c>
      <c r="BB142" s="89" t="e">
        <f>IF(K141="základní",#REF!,0)</f>
        <v>#REF!</v>
      </c>
      <c r="BC142" s="89">
        <f>IF(K141="snížená",#REF!,0)</f>
        <v>0</v>
      </c>
      <c r="BD142" s="89">
        <f>IF(K141="zákl. přenesená",#REF!,0)</f>
        <v>0</v>
      </c>
      <c r="BE142" s="89">
        <f>IF(K141="sníž. přenesená",#REF!,0)</f>
        <v>0</v>
      </c>
      <c r="BF142" s="89">
        <f>IF(K141="nulová",#REF!,0)</f>
        <v>0</v>
      </c>
      <c r="BG142" s="3" t="s">
        <v>5</v>
      </c>
      <c r="BH142" s="89" t="e">
        <f>ROUND(#REF!*H142,2)</f>
        <v>#REF!</v>
      </c>
      <c r="BI142" s="3" t="s">
        <v>72</v>
      </c>
      <c r="BJ142" s="88" t="s">
        <v>1928</v>
      </c>
    </row>
    <row r="143" spans="1:62" s="11" customFormat="1" ht="11.4" x14ac:dyDescent="0.2">
      <c r="A143" s="12"/>
      <c r="B143" s="13"/>
      <c r="C143" s="12"/>
      <c r="D143" s="90" t="s">
        <v>1907</v>
      </c>
      <c r="E143" s="12"/>
      <c r="F143" s="91" t="s">
        <v>1929</v>
      </c>
      <c r="G143" s="12"/>
      <c r="H143" s="12"/>
      <c r="I143" s="13"/>
      <c r="J143" s="75" t="s">
        <v>0</v>
      </c>
      <c r="K143" s="76" t="s">
        <v>21</v>
      </c>
      <c r="L143" s="77">
        <v>11.044</v>
      </c>
      <c r="M143" s="77">
        <f>L143*H144</f>
        <v>331.32</v>
      </c>
      <c r="N143" s="77">
        <v>0.81899999999999995</v>
      </c>
      <c r="O143" s="77">
        <f>N143*H144</f>
        <v>24.57</v>
      </c>
      <c r="P143" s="77">
        <v>0</v>
      </c>
      <c r="Q143" s="78">
        <f>P143*H144</f>
        <v>0</v>
      </c>
      <c r="R143" s="12"/>
      <c r="S143" s="12"/>
      <c r="T143" s="12"/>
      <c r="U143" s="12"/>
      <c r="V143" s="12"/>
      <c r="W143" s="12"/>
      <c r="X143" s="12"/>
      <c r="Y143" s="12"/>
      <c r="Z143" s="12"/>
      <c r="AA143" s="12"/>
      <c r="AB143" s="12"/>
      <c r="AQ143" s="3" t="s">
        <v>1907</v>
      </c>
      <c r="AR143" s="3" t="s">
        <v>41</v>
      </c>
    </row>
    <row r="144" spans="1:62" s="11" customFormat="1" ht="55.5" customHeight="1" x14ac:dyDescent="0.2">
      <c r="A144" s="12"/>
      <c r="B144" s="13"/>
      <c r="C144" s="79" t="s">
        <v>101</v>
      </c>
      <c r="D144" s="79" t="s">
        <v>68</v>
      </c>
      <c r="E144" s="80" t="s">
        <v>1930</v>
      </c>
      <c r="F144" s="92" t="s">
        <v>1931</v>
      </c>
      <c r="G144" s="82" t="s">
        <v>190</v>
      </c>
      <c r="H144" s="83">
        <v>30</v>
      </c>
      <c r="I144" s="13"/>
      <c r="J144" s="84"/>
      <c r="K144" s="85"/>
      <c r="L144" s="86"/>
      <c r="M144" s="86"/>
      <c r="N144" s="86"/>
      <c r="O144" s="86"/>
      <c r="P144" s="86"/>
      <c r="Q144" s="87"/>
      <c r="R144" s="12"/>
      <c r="S144" s="12"/>
      <c r="T144" s="12"/>
      <c r="U144" s="12"/>
      <c r="V144" s="12"/>
      <c r="W144" s="12"/>
      <c r="X144" s="12"/>
      <c r="Y144" s="12"/>
      <c r="Z144" s="12"/>
      <c r="AA144" s="12"/>
      <c r="AB144" s="12"/>
      <c r="AO144" s="88" t="s">
        <v>72</v>
      </c>
      <c r="AQ144" s="88" t="s">
        <v>68</v>
      </c>
      <c r="AR144" s="88" t="s">
        <v>41</v>
      </c>
      <c r="AV144" s="3" t="s">
        <v>65</v>
      </c>
      <c r="BB144" s="89" t="e">
        <f>IF(K143="základní",#REF!,0)</f>
        <v>#REF!</v>
      </c>
      <c r="BC144" s="89">
        <f>IF(K143="snížená",#REF!,0)</f>
        <v>0</v>
      </c>
      <c r="BD144" s="89">
        <f>IF(K143="zákl. přenesená",#REF!,0)</f>
        <v>0</v>
      </c>
      <c r="BE144" s="89">
        <f>IF(K143="sníž. přenesená",#REF!,0)</f>
        <v>0</v>
      </c>
      <c r="BF144" s="89">
        <f>IF(K143="nulová",#REF!,0)</f>
        <v>0</v>
      </c>
      <c r="BG144" s="3" t="s">
        <v>5</v>
      </c>
      <c r="BH144" s="89" t="e">
        <f>ROUND(#REF!*H144,2)</f>
        <v>#REF!</v>
      </c>
      <c r="BI144" s="3" t="s">
        <v>72</v>
      </c>
      <c r="BJ144" s="88" t="s">
        <v>1932</v>
      </c>
    </row>
    <row r="145" spans="1:62" s="11" customFormat="1" ht="11.4" x14ac:dyDescent="0.2">
      <c r="A145" s="12"/>
      <c r="B145" s="13"/>
      <c r="C145" s="12"/>
      <c r="D145" s="90" t="s">
        <v>1907</v>
      </c>
      <c r="E145" s="12"/>
      <c r="F145" s="91" t="s">
        <v>1933</v>
      </c>
      <c r="G145" s="12"/>
      <c r="H145" s="12"/>
      <c r="I145" s="13"/>
      <c r="J145" s="75" t="s">
        <v>0</v>
      </c>
      <c r="K145" s="76" t="s">
        <v>21</v>
      </c>
      <c r="L145" s="77">
        <v>0.42599999999999999</v>
      </c>
      <c r="M145" s="77">
        <f>L145*H146</f>
        <v>5.9639999999999995</v>
      </c>
      <c r="N145" s="77">
        <v>0</v>
      </c>
      <c r="O145" s="77">
        <f>N145*H146</f>
        <v>0</v>
      </c>
      <c r="P145" s="77">
        <v>0</v>
      </c>
      <c r="Q145" s="78">
        <f>P145*H146</f>
        <v>0</v>
      </c>
      <c r="R145" s="12"/>
      <c r="S145" s="12"/>
      <c r="T145" s="12"/>
      <c r="U145" s="12"/>
      <c r="V145" s="12"/>
      <c r="W145" s="12"/>
      <c r="X145" s="12"/>
      <c r="Y145" s="12"/>
      <c r="Z145" s="12"/>
      <c r="AA145" s="12"/>
      <c r="AB145" s="12"/>
      <c r="AQ145" s="3" t="s">
        <v>1907</v>
      </c>
      <c r="AR145" s="3" t="s">
        <v>41</v>
      </c>
    </row>
    <row r="146" spans="1:62" s="11" customFormat="1" ht="24.15" customHeight="1" x14ac:dyDescent="0.2">
      <c r="A146" s="12"/>
      <c r="B146" s="13"/>
      <c r="C146" s="79" t="s">
        <v>105</v>
      </c>
      <c r="D146" s="79" t="s">
        <v>68</v>
      </c>
      <c r="E146" s="80" t="s">
        <v>1934</v>
      </c>
      <c r="F146" s="92" t="s">
        <v>1935</v>
      </c>
      <c r="G146" s="82" t="s">
        <v>80</v>
      </c>
      <c r="H146" s="83">
        <v>14</v>
      </c>
      <c r="I146" s="13"/>
      <c r="J146" s="84"/>
      <c r="K146" s="85"/>
      <c r="L146" s="86"/>
      <c r="M146" s="86"/>
      <c r="N146" s="86"/>
      <c r="O146" s="86"/>
      <c r="P146" s="86"/>
      <c r="Q146" s="87"/>
      <c r="R146" s="12"/>
      <c r="S146" s="12"/>
      <c r="T146" s="12"/>
      <c r="U146" s="12"/>
      <c r="V146" s="12"/>
      <c r="W146" s="12"/>
      <c r="X146" s="12"/>
      <c r="Y146" s="12"/>
      <c r="Z146" s="12"/>
      <c r="AA146" s="12"/>
      <c r="AB146" s="12"/>
      <c r="AO146" s="88" t="s">
        <v>72</v>
      </c>
      <c r="AQ146" s="88" t="s">
        <v>68</v>
      </c>
      <c r="AR146" s="88" t="s">
        <v>41</v>
      </c>
      <c r="AV146" s="3" t="s">
        <v>65</v>
      </c>
      <c r="BB146" s="89" t="e">
        <f>IF(K145="základní",#REF!,0)</f>
        <v>#REF!</v>
      </c>
      <c r="BC146" s="89">
        <f>IF(K145="snížená",#REF!,0)</f>
        <v>0</v>
      </c>
      <c r="BD146" s="89">
        <f>IF(K145="zákl. přenesená",#REF!,0)</f>
        <v>0</v>
      </c>
      <c r="BE146" s="89">
        <f>IF(K145="sníž. přenesená",#REF!,0)</f>
        <v>0</v>
      </c>
      <c r="BF146" s="89">
        <f>IF(K145="nulová",#REF!,0)</f>
        <v>0</v>
      </c>
      <c r="BG146" s="3" t="s">
        <v>5</v>
      </c>
      <c r="BH146" s="89" t="e">
        <f>ROUND(#REF!*H146,2)</f>
        <v>#REF!</v>
      </c>
      <c r="BI146" s="3" t="s">
        <v>72</v>
      </c>
      <c r="BJ146" s="88" t="s">
        <v>1936</v>
      </c>
    </row>
    <row r="147" spans="1:62" s="11" customFormat="1" x14ac:dyDescent="0.2">
      <c r="A147" s="12"/>
      <c r="B147" s="13"/>
      <c r="C147" s="12"/>
      <c r="D147" s="90" t="s">
        <v>1907</v>
      </c>
      <c r="E147" s="12"/>
      <c r="F147" s="91" t="s">
        <v>1937</v>
      </c>
      <c r="G147" s="12"/>
      <c r="H147" s="12"/>
      <c r="I147" s="63"/>
      <c r="J147" s="64"/>
      <c r="K147" s="65"/>
      <c r="L147" s="65"/>
      <c r="M147" s="66">
        <f>SUM(M148:M149)</f>
        <v>2.73</v>
      </c>
      <c r="N147" s="65"/>
      <c r="O147" s="66">
        <f>SUM(O148:O149)</f>
        <v>0</v>
      </c>
      <c r="P147" s="65"/>
      <c r="Q147" s="67">
        <f>SUM(Q148:Q149)</f>
        <v>0</v>
      </c>
      <c r="R147" s="68"/>
      <c r="S147" s="68"/>
      <c r="T147" s="12"/>
      <c r="U147" s="12"/>
      <c r="V147" s="12"/>
      <c r="W147" s="12"/>
      <c r="X147" s="12"/>
      <c r="Y147" s="12"/>
      <c r="Z147" s="12"/>
      <c r="AA147" s="12"/>
      <c r="AB147" s="12"/>
      <c r="AQ147" s="3" t="s">
        <v>1907</v>
      </c>
      <c r="AR147" s="3" t="s">
        <v>41</v>
      </c>
    </row>
    <row r="148" spans="1:62" s="68" customFormat="1" ht="22.8" customHeight="1" x14ac:dyDescent="0.25">
      <c r="B148" s="63"/>
      <c r="D148" s="70" t="s">
        <v>38</v>
      </c>
      <c r="E148" s="74" t="s">
        <v>66</v>
      </c>
      <c r="F148" s="74" t="s">
        <v>67</v>
      </c>
      <c r="I148" s="13"/>
      <c r="J148" s="75" t="s">
        <v>0</v>
      </c>
      <c r="K148" s="76" t="s">
        <v>21</v>
      </c>
      <c r="L148" s="77">
        <v>0.182</v>
      </c>
      <c r="M148" s="77">
        <f>L148*H149</f>
        <v>2.73</v>
      </c>
      <c r="N148" s="77">
        <v>0</v>
      </c>
      <c r="O148" s="77">
        <f>N148*H149</f>
        <v>0</v>
      </c>
      <c r="P148" s="77">
        <v>0</v>
      </c>
      <c r="Q148" s="78">
        <f>P148*H149</f>
        <v>0</v>
      </c>
      <c r="R148" s="12"/>
      <c r="S148" s="12"/>
      <c r="AO148" s="70" t="s">
        <v>5</v>
      </c>
      <c r="AQ148" s="72" t="s">
        <v>38</v>
      </c>
      <c r="AR148" s="72" t="s">
        <v>5</v>
      </c>
      <c r="AV148" s="70" t="s">
        <v>65</v>
      </c>
      <c r="BH148" s="73" t="e">
        <f>SUM(BH149:BH150)</f>
        <v>#REF!</v>
      </c>
    </row>
    <row r="149" spans="1:62" s="11" customFormat="1" ht="21.75" customHeight="1" x14ac:dyDescent="0.2">
      <c r="A149" s="12"/>
      <c r="B149" s="13"/>
      <c r="C149" s="79" t="s">
        <v>109</v>
      </c>
      <c r="D149" s="79" t="s">
        <v>68</v>
      </c>
      <c r="E149" s="80" t="s">
        <v>1938</v>
      </c>
      <c r="F149" s="92" t="s">
        <v>1939</v>
      </c>
      <c r="G149" s="82" t="s">
        <v>86</v>
      </c>
      <c r="H149" s="83">
        <v>15</v>
      </c>
      <c r="I149" s="13"/>
      <c r="J149" s="84"/>
      <c r="K149" s="85"/>
      <c r="L149" s="86"/>
      <c r="M149" s="86"/>
      <c r="N149" s="86"/>
      <c r="O149" s="86"/>
      <c r="P149" s="86"/>
      <c r="Q149" s="87"/>
      <c r="R149" s="12"/>
      <c r="S149" s="12"/>
      <c r="T149" s="12"/>
      <c r="U149" s="12"/>
      <c r="V149" s="12"/>
      <c r="W149" s="12"/>
      <c r="X149" s="12"/>
      <c r="Y149" s="12"/>
      <c r="Z149" s="12"/>
      <c r="AA149" s="12"/>
      <c r="AB149" s="12"/>
      <c r="AO149" s="88" t="s">
        <v>72</v>
      </c>
      <c r="AQ149" s="88" t="s">
        <v>68</v>
      </c>
      <c r="AR149" s="88" t="s">
        <v>41</v>
      </c>
      <c r="AV149" s="3" t="s">
        <v>65</v>
      </c>
      <c r="BB149" s="89" t="e">
        <f>IF(K148="základní",#REF!,0)</f>
        <v>#REF!</v>
      </c>
      <c r="BC149" s="89">
        <f>IF(K148="snížená",#REF!,0)</f>
        <v>0</v>
      </c>
      <c r="BD149" s="89">
        <f>IF(K148="zákl. přenesená",#REF!,0)</f>
        <v>0</v>
      </c>
      <c r="BE149" s="89">
        <f>IF(K148="sníž. přenesená",#REF!,0)</f>
        <v>0</v>
      </c>
      <c r="BF149" s="89">
        <f>IF(K148="nulová",#REF!,0)</f>
        <v>0</v>
      </c>
      <c r="BG149" s="3" t="s">
        <v>5</v>
      </c>
      <c r="BH149" s="89" t="e">
        <f>ROUND(#REF!*H149,2)</f>
        <v>#REF!</v>
      </c>
      <c r="BI149" s="3" t="s">
        <v>72</v>
      </c>
      <c r="BJ149" s="88" t="s">
        <v>1940</v>
      </c>
    </row>
    <row r="150" spans="1:62" s="11" customFormat="1" x14ac:dyDescent="0.2">
      <c r="A150" s="12"/>
      <c r="B150" s="13"/>
      <c r="C150" s="12"/>
      <c r="D150" s="90" t="s">
        <v>1907</v>
      </c>
      <c r="E150" s="12"/>
      <c r="F150" s="91" t="s">
        <v>1941</v>
      </c>
      <c r="G150" s="12"/>
      <c r="H150" s="12"/>
      <c r="I150" s="63"/>
      <c r="J150" s="64"/>
      <c r="K150" s="65"/>
      <c r="L150" s="65"/>
      <c r="M150" s="66">
        <f>SUM(M151:M154)</f>
        <v>427.00000000000006</v>
      </c>
      <c r="N150" s="65"/>
      <c r="O150" s="66">
        <f>SUM(O151:O154)</f>
        <v>5.3010000000000002</v>
      </c>
      <c r="P150" s="65"/>
      <c r="Q150" s="67">
        <f>SUM(Q151:Q154)</f>
        <v>0</v>
      </c>
      <c r="R150" s="68"/>
      <c r="S150" s="68"/>
      <c r="T150" s="12"/>
      <c r="U150" s="12"/>
      <c r="V150" s="12"/>
      <c r="W150" s="12"/>
      <c r="X150" s="12"/>
      <c r="Y150" s="12"/>
      <c r="Z150" s="12"/>
      <c r="AA150" s="12"/>
      <c r="AB150" s="12"/>
      <c r="AQ150" s="3" t="s">
        <v>1907</v>
      </c>
      <c r="AR150" s="3" t="s">
        <v>41</v>
      </c>
    </row>
    <row r="151" spans="1:62" s="68" customFormat="1" ht="22.8" customHeight="1" x14ac:dyDescent="0.25">
      <c r="B151" s="63"/>
      <c r="D151" s="70" t="s">
        <v>38</v>
      </c>
      <c r="E151" s="74" t="s">
        <v>96</v>
      </c>
      <c r="F151" s="74" t="s">
        <v>1942</v>
      </c>
      <c r="I151" s="13"/>
      <c r="J151" s="75" t="s">
        <v>0</v>
      </c>
      <c r="K151" s="76" t="s">
        <v>21</v>
      </c>
      <c r="L151" s="77">
        <v>0.38</v>
      </c>
      <c r="M151" s="77">
        <f>L151*H152</f>
        <v>79.8</v>
      </c>
      <c r="N151" s="77">
        <v>0</v>
      </c>
      <c r="O151" s="77">
        <f>N151*H152</f>
        <v>0</v>
      </c>
      <c r="P151" s="77">
        <v>0</v>
      </c>
      <c r="Q151" s="78">
        <f>P151*H152</f>
        <v>0</v>
      </c>
      <c r="R151" s="12"/>
      <c r="S151" s="12"/>
      <c r="AO151" s="70" t="s">
        <v>5</v>
      </c>
      <c r="AQ151" s="72" t="s">
        <v>38</v>
      </c>
      <c r="AR151" s="72" t="s">
        <v>5</v>
      </c>
      <c r="AV151" s="70" t="s">
        <v>65</v>
      </c>
      <c r="BH151" s="73" t="e">
        <f>SUM(BH152:BH155)</f>
        <v>#REF!</v>
      </c>
    </row>
    <row r="152" spans="1:62" s="11" customFormat="1" ht="24.15" customHeight="1" x14ac:dyDescent="0.2">
      <c r="A152" s="12"/>
      <c r="B152" s="13"/>
      <c r="C152" s="79" t="s">
        <v>113</v>
      </c>
      <c r="D152" s="79" t="s">
        <v>68</v>
      </c>
      <c r="E152" s="80" t="s">
        <v>1943</v>
      </c>
      <c r="F152" s="92" t="s">
        <v>1944</v>
      </c>
      <c r="G152" s="82" t="s">
        <v>86</v>
      </c>
      <c r="H152" s="83">
        <v>210</v>
      </c>
      <c r="I152" s="13"/>
      <c r="J152" s="84"/>
      <c r="K152" s="85"/>
      <c r="L152" s="86"/>
      <c r="M152" s="86"/>
      <c r="N152" s="86"/>
      <c r="O152" s="86"/>
      <c r="P152" s="86"/>
      <c r="Q152" s="87"/>
      <c r="R152" s="12"/>
      <c r="S152" s="12"/>
      <c r="T152" s="12"/>
      <c r="U152" s="12"/>
      <c r="V152" s="12"/>
      <c r="W152" s="12"/>
      <c r="X152" s="12"/>
      <c r="Y152" s="12"/>
      <c r="Z152" s="12"/>
      <c r="AA152" s="12"/>
      <c r="AB152" s="12"/>
      <c r="AO152" s="88" t="s">
        <v>72</v>
      </c>
      <c r="AQ152" s="88" t="s">
        <v>68</v>
      </c>
      <c r="AR152" s="88" t="s">
        <v>41</v>
      </c>
      <c r="AV152" s="3" t="s">
        <v>65</v>
      </c>
      <c r="BB152" s="89" t="e">
        <f>IF(K151="základní",#REF!,0)</f>
        <v>#REF!</v>
      </c>
      <c r="BC152" s="89">
        <f>IF(K151="snížená",#REF!,0)</f>
        <v>0</v>
      </c>
      <c r="BD152" s="89">
        <f>IF(K151="zákl. přenesená",#REF!,0)</f>
        <v>0</v>
      </c>
      <c r="BE152" s="89">
        <f>IF(K151="sníž. přenesená",#REF!,0)</f>
        <v>0</v>
      </c>
      <c r="BF152" s="89">
        <f>IF(K151="nulová",#REF!,0)</f>
        <v>0</v>
      </c>
      <c r="BG152" s="3" t="s">
        <v>5</v>
      </c>
      <c r="BH152" s="89" t="e">
        <f>ROUND(#REF!*H152,2)</f>
        <v>#REF!</v>
      </c>
      <c r="BI152" s="3" t="s">
        <v>72</v>
      </c>
      <c r="BJ152" s="88" t="s">
        <v>1945</v>
      </c>
    </row>
    <row r="153" spans="1:62" s="11" customFormat="1" ht="11.4" x14ac:dyDescent="0.2">
      <c r="A153" s="12"/>
      <c r="B153" s="13"/>
      <c r="C153" s="12"/>
      <c r="D153" s="90" t="s">
        <v>1907</v>
      </c>
      <c r="E153" s="12"/>
      <c r="F153" s="91" t="s">
        <v>1946</v>
      </c>
      <c r="G153" s="12"/>
      <c r="H153" s="12"/>
      <c r="I153" s="13"/>
      <c r="J153" s="75" t="s">
        <v>0</v>
      </c>
      <c r="K153" s="76" t="s">
        <v>21</v>
      </c>
      <c r="L153" s="77">
        <v>1.1200000000000001</v>
      </c>
      <c r="M153" s="77">
        <f>L153*H154</f>
        <v>347.20000000000005</v>
      </c>
      <c r="N153" s="77">
        <v>1.7100000000000001E-2</v>
      </c>
      <c r="O153" s="77">
        <f>N153*H154</f>
        <v>5.3010000000000002</v>
      </c>
      <c r="P153" s="77">
        <v>0</v>
      </c>
      <c r="Q153" s="78">
        <f>P153*H154</f>
        <v>0</v>
      </c>
      <c r="R153" s="12"/>
      <c r="S153" s="12"/>
      <c r="T153" s="12"/>
      <c r="U153" s="12"/>
      <c r="V153" s="12"/>
      <c r="W153" s="12"/>
      <c r="X153" s="12"/>
      <c r="Y153" s="12"/>
      <c r="Z153" s="12"/>
      <c r="AA153" s="12"/>
      <c r="AB153" s="12"/>
      <c r="AQ153" s="3" t="s">
        <v>1907</v>
      </c>
      <c r="AR153" s="3" t="s">
        <v>41</v>
      </c>
    </row>
    <row r="154" spans="1:62" s="11" customFormat="1" ht="37.799999999999997" customHeight="1" x14ac:dyDescent="0.2">
      <c r="A154" s="12"/>
      <c r="B154" s="13"/>
      <c r="C154" s="79" t="s">
        <v>119</v>
      </c>
      <c r="D154" s="79" t="s">
        <v>68</v>
      </c>
      <c r="E154" s="80" t="s">
        <v>1947</v>
      </c>
      <c r="F154" s="92" t="s">
        <v>1948</v>
      </c>
      <c r="G154" s="82" t="s">
        <v>86</v>
      </c>
      <c r="H154" s="83">
        <v>310</v>
      </c>
      <c r="I154" s="13"/>
      <c r="J154" s="84"/>
      <c r="K154" s="85"/>
      <c r="L154" s="86"/>
      <c r="M154" s="86"/>
      <c r="N154" s="86"/>
      <c r="O154" s="86"/>
      <c r="P154" s="86"/>
      <c r="Q154" s="87"/>
      <c r="R154" s="12"/>
      <c r="S154" s="12"/>
      <c r="T154" s="12"/>
      <c r="U154" s="12"/>
      <c r="V154" s="12"/>
      <c r="W154" s="12"/>
      <c r="X154" s="12"/>
      <c r="Y154" s="12"/>
      <c r="Z154" s="12"/>
      <c r="AA154" s="12"/>
      <c r="AB154" s="12"/>
      <c r="AO154" s="88" t="s">
        <v>72</v>
      </c>
      <c r="AQ154" s="88" t="s">
        <v>68</v>
      </c>
      <c r="AR154" s="88" t="s">
        <v>41</v>
      </c>
      <c r="AV154" s="3" t="s">
        <v>65</v>
      </c>
      <c r="BB154" s="89" t="e">
        <f>IF(K153="základní",#REF!,0)</f>
        <v>#REF!</v>
      </c>
      <c r="BC154" s="89">
        <f>IF(K153="snížená",#REF!,0)</f>
        <v>0</v>
      </c>
      <c r="BD154" s="89">
        <f>IF(K153="zákl. přenesená",#REF!,0)</f>
        <v>0</v>
      </c>
      <c r="BE154" s="89">
        <f>IF(K153="sníž. přenesená",#REF!,0)</f>
        <v>0</v>
      </c>
      <c r="BF154" s="89">
        <f>IF(K153="nulová",#REF!,0)</f>
        <v>0</v>
      </c>
      <c r="BG154" s="3" t="s">
        <v>5</v>
      </c>
      <c r="BH154" s="89" t="e">
        <f>ROUND(#REF!*H154,2)</f>
        <v>#REF!</v>
      </c>
      <c r="BI154" s="3" t="s">
        <v>72</v>
      </c>
      <c r="BJ154" s="88" t="s">
        <v>1949</v>
      </c>
    </row>
    <row r="155" spans="1:62" s="11" customFormat="1" x14ac:dyDescent="0.2">
      <c r="A155" s="12"/>
      <c r="B155" s="13"/>
      <c r="C155" s="12"/>
      <c r="D155" s="90" t="s">
        <v>1907</v>
      </c>
      <c r="E155" s="12"/>
      <c r="F155" s="91" t="s">
        <v>1950</v>
      </c>
      <c r="G155" s="12"/>
      <c r="H155" s="12"/>
      <c r="I155" s="63"/>
      <c r="J155" s="64"/>
      <c r="K155" s="65"/>
      <c r="L155" s="65"/>
      <c r="M155" s="66">
        <f>SUM(M156:M159)</f>
        <v>12.25</v>
      </c>
      <c r="N155" s="65"/>
      <c r="O155" s="66">
        <f>SUM(O156:O159)</f>
        <v>0</v>
      </c>
      <c r="P155" s="65"/>
      <c r="Q155" s="67">
        <f>SUM(Q156:Q159)</f>
        <v>0.5</v>
      </c>
      <c r="R155" s="68"/>
      <c r="S155" s="68"/>
      <c r="T155" s="12"/>
      <c r="U155" s="12"/>
      <c r="V155" s="12"/>
      <c r="W155" s="12"/>
      <c r="X155" s="12"/>
      <c r="Y155" s="12"/>
      <c r="Z155" s="12"/>
      <c r="AA155" s="12"/>
      <c r="AB155" s="12"/>
      <c r="AQ155" s="3" t="s">
        <v>1907</v>
      </c>
      <c r="AR155" s="3" t="s">
        <v>41</v>
      </c>
    </row>
    <row r="156" spans="1:62" s="68" customFormat="1" ht="22.8" customHeight="1" x14ac:dyDescent="0.25">
      <c r="B156" s="63"/>
      <c r="D156" s="70" t="s">
        <v>38</v>
      </c>
      <c r="E156" s="74" t="s">
        <v>105</v>
      </c>
      <c r="F156" s="74" t="s">
        <v>1951</v>
      </c>
      <c r="I156" s="13"/>
      <c r="J156" s="75" t="s">
        <v>0</v>
      </c>
      <c r="K156" s="76" t="s">
        <v>21</v>
      </c>
      <c r="L156" s="77">
        <v>0.68100000000000005</v>
      </c>
      <c r="M156" s="77">
        <f>L156*H157</f>
        <v>6.8100000000000005</v>
      </c>
      <c r="N156" s="77">
        <v>0</v>
      </c>
      <c r="O156" s="77">
        <f>N156*H157</f>
        <v>0</v>
      </c>
      <c r="P156" s="77">
        <v>0</v>
      </c>
      <c r="Q156" s="78">
        <f>P156*H157</f>
        <v>0</v>
      </c>
      <c r="R156" s="12"/>
      <c r="S156" s="12"/>
      <c r="AO156" s="70" t="s">
        <v>5</v>
      </c>
      <c r="AQ156" s="72" t="s">
        <v>38</v>
      </c>
      <c r="AR156" s="72" t="s">
        <v>5</v>
      </c>
      <c r="AV156" s="70" t="s">
        <v>65</v>
      </c>
      <c r="BH156" s="73" t="e">
        <f>SUM(BH157:BH160)</f>
        <v>#REF!</v>
      </c>
    </row>
    <row r="157" spans="1:62" s="11" customFormat="1" ht="37.799999999999997" customHeight="1" x14ac:dyDescent="0.2">
      <c r="A157" s="12"/>
      <c r="B157" s="13"/>
      <c r="C157" s="79" t="s">
        <v>3</v>
      </c>
      <c r="D157" s="79" t="s">
        <v>68</v>
      </c>
      <c r="E157" s="80" t="s">
        <v>1952</v>
      </c>
      <c r="F157" s="92" t="s">
        <v>1953</v>
      </c>
      <c r="G157" s="82" t="s">
        <v>122</v>
      </c>
      <c r="H157" s="83">
        <v>10</v>
      </c>
      <c r="I157" s="13"/>
      <c r="J157" s="84"/>
      <c r="K157" s="85"/>
      <c r="L157" s="86"/>
      <c r="M157" s="86"/>
      <c r="N157" s="86"/>
      <c r="O157" s="86"/>
      <c r="P157" s="86"/>
      <c r="Q157" s="87"/>
      <c r="R157" s="12"/>
      <c r="S157" s="12"/>
      <c r="T157" s="12"/>
      <c r="U157" s="12"/>
      <c r="V157" s="12"/>
      <c r="W157" s="12"/>
      <c r="X157" s="12"/>
      <c r="Y157" s="12"/>
      <c r="Z157" s="12"/>
      <c r="AA157" s="12"/>
      <c r="AB157" s="12"/>
      <c r="AO157" s="88" t="s">
        <v>72</v>
      </c>
      <c r="AQ157" s="88" t="s">
        <v>68</v>
      </c>
      <c r="AR157" s="88" t="s">
        <v>41</v>
      </c>
      <c r="AV157" s="3" t="s">
        <v>65</v>
      </c>
      <c r="BB157" s="89" t="e">
        <f>IF(K156="základní",#REF!,0)</f>
        <v>#REF!</v>
      </c>
      <c r="BC157" s="89">
        <f>IF(K156="snížená",#REF!,0)</f>
        <v>0</v>
      </c>
      <c r="BD157" s="89">
        <f>IF(K156="zákl. přenesená",#REF!,0)</f>
        <v>0</v>
      </c>
      <c r="BE157" s="89">
        <f>IF(K156="sníž. přenesená",#REF!,0)</f>
        <v>0</v>
      </c>
      <c r="BF157" s="89">
        <f>IF(K156="nulová",#REF!,0)</f>
        <v>0</v>
      </c>
      <c r="BG157" s="3" t="s">
        <v>5</v>
      </c>
      <c r="BH157" s="89" t="e">
        <f>ROUND(#REF!*H157,2)</f>
        <v>#REF!</v>
      </c>
      <c r="BI157" s="3" t="s">
        <v>72</v>
      </c>
      <c r="BJ157" s="88" t="s">
        <v>1954</v>
      </c>
    </row>
    <row r="158" spans="1:62" s="11" customFormat="1" ht="11.4" x14ac:dyDescent="0.2">
      <c r="A158" s="12"/>
      <c r="B158" s="13"/>
      <c r="C158" s="12"/>
      <c r="D158" s="90" t="s">
        <v>1907</v>
      </c>
      <c r="E158" s="12"/>
      <c r="F158" s="91" t="s">
        <v>1955</v>
      </c>
      <c r="G158" s="12"/>
      <c r="H158" s="12"/>
      <c r="I158" s="13"/>
      <c r="J158" s="75" t="s">
        <v>0</v>
      </c>
      <c r="K158" s="76" t="s">
        <v>21</v>
      </c>
      <c r="L158" s="77">
        <v>0.54400000000000004</v>
      </c>
      <c r="M158" s="77">
        <f>L158*H159</f>
        <v>5.44</v>
      </c>
      <c r="N158" s="77">
        <v>0</v>
      </c>
      <c r="O158" s="77">
        <f>N158*H159</f>
        <v>0</v>
      </c>
      <c r="P158" s="77">
        <v>0.05</v>
      </c>
      <c r="Q158" s="78">
        <f>P158*H159</f>
        <v>0.5</v>
      </c>
      <c r="R158" s="12"/>
      <c r="S158" s="12"/>
      <c r="T158" s="12"/>
      <c r="U158" s="12"/>
      <c r="V158" s="12"/>
      <c r="W158" s="12"/>
      <c r="X158" s="12"/>
      <c r="Y158" s="12"/>
      <c r="Z158" s="12"/>
      <c r="AA158" s="12"/>
      <c r="AB158" s="12"/>
      <c r="AQ158" s="3" t="s">
        <v>1907</v>
      </c>
      <c r="AR158" s="3" t="s">
        <v>41</v>
      </c>
    </row>
    <row r="159" spans="1:62" s="11" customFormat="1" ht="24.15" customHeight="1" x14ac:dyDescent="0.2">
      <c r="A159" s="12"/>
      <c r="B159" s="13"/>
      <c r="C159" s="79" t="s">
        <v>130</v>
      </c>
      <c r="D159" s="79" t="s">
        <v>68</v>
      </c>
      <c r="E159" s="80" t="s">
        <v>1956</v>
      </c>
      <c r="F159" s="92" t="s">
        <v>1957</v>
      </c>
      <c r="G159" s="82" t="s">
        <v>122</v>
      </c>
      <c r="H159" s="83">
        <v>10</v>
      </c>
      <c r="I159" s="13"/>
      <c r="J159" s="84"/>
      <c r="K159" s="85"/>
      <c r="L159" s="86"/>
      <c r="M159" s="86"/>
      <c r="N159" s="86"/>
      <c r="O159" s="86"/>
      <c r="P159" s="86"/>
      <c r="Q159" s="87"/>
      <c r="R159" s="12"/>
      <c r="S159" s="12"/>
      <c r="T159" s="12"/>
      <c r="U159" s="12"/>
      <c r="V159" s="12"/>
      <c r="W159" s="12"/>
      <c r="X159" s="12"/>
      <c r="Y159" s="12"/>
      <c r="Z159" s="12"/>
      <c r="AA159" s="12"/>
      <c r="AB159" s="12"/>
      <c r="AO159" s="88" t="s">
        <v>72</v>
      </c>
      <c r="AQ159" s="88" t="s">
        <v>68</v>
      </c>
      <c r="AR159" s="88" t="s">
        <v>41</v>
      </c>
      <c r="AV159" s="3" t="s">
        <v>65</v>
      </c>
      <c r="BB159" s="89" t="e">
        <f>IF(K158="základní",#REF!,0)</f>
        <v>#REF!</v>
      </c>
      <c r="BC159" s="89">
        <f>IF(K158="snížená",#REF!,0)</f>
        <v>0</v>
      </c>
      <c r="BD159" s="89">
        <f>IF(K158="zákl. přenesená",#REF!,0)</f>
        <v>0</v>
      </c>
      <c r="BE159" s="89">
        <f>IF(K158="sníž. přenesená",#REF!,0)</f>
        <v>0</v>
      </c>
      <c r="BF159" s="89">
        <f>IF(K158="nulová",#REF!,0)</f>
        <v>0</v>
      </c>
      <c r="BG159" s="3" t="s">
        <v>5</v>
      </c>
      <c r="BH159" s="89" t="e">
        <f>ROUND(#REF!*H159,2)</f>
        <v>#REF!</v>
      </c>
      <c r="BI159" s="3" t="s">
        <v>72</v>
      </c>
      <c r="BJ159" s="88" t="s">
        <v>1958</v>
      </c>
    </row>
    <row r="160" spans="1:62" s="11" customFormat="1" x14ac:dyDescent="0.2">
      <c r="A160" s="12"/>
      <c r="B160" s="13"/>
      <c r="C160" s="12"/>
      <c r="D160" s="90" t="s">
        <v>1907</v>
      </c>
      <c r="E160" s="12"/>
      <c r="F160" s="91" t="s">
        <v>1959</v>
      </c>
      <c r="G160" s="12"/>
      <c r="H160" s="12"/>
      <c r="I160" s="63"/>
      <c r="J160" s="64"/>
      <c r="K160" s="65"/>
      <c r="L160" s="65"/>
      <c r="M160" s="66">
        <f>SUM(M161:M166)</f>
        <v>354.5</v>
      </c>
      <c r="N160" s="65"/>
      <c r="O160" s="66">
        <f>SUM(O161:O166)</f>
        <v>1E-3</v>
      </c>
      <c r="P160" s="65"/>
      <c r="Q160" s="67">
        <f>SUM(Q161:Q166)</f>
        <v>171</v>
      </c>
      <c r="R160" s="68"/>
      <c r="S160" s="68"/>
      <c r="T160" s="12"/>
      <c r="U160" s="12"/>
      <c r="V160" s="12"/>
      <c r="W160" s="12"/>
      <c r="X160" s="12"/>
      <c r="Y160" s="12"/>
      <c r="Z160" s="12"/>
      <c r="AA160" s="12"/>
      <c r="AB160" s="12"/>
      <c r="AQ160" s="3" t="s">
        <v>1907</v>
      </c>
      <c r="AR160" s="3" t="s">
        <v>41</v>
      </c>
    </row>
    <row r="161" spans="1:62" s="68" customFormat="1" ht="22.8" customHeight="1" x14ac:dyDescent="0.25">
      <c r="B161" s="63"/>
      <c r="D161" s="70" t="s">
        <v>38</v>
      </c>
      <c r="E161" s="74" t="s">
        <v>109</v>
      </c>
      <c r="F161" s="74" t="s">
        <v>1960</v>
      </c>
      <c r="I161" s="13"/>
      <c r="J161" s="75" t="s">
        <v>0</v>
      </c>
      <c r="K161" s="76" t="s">
        <v>21</v>
      </c>
      <c r="L161" s="77">
        <v>0.13</v>
      </c>
      <c r="M161" s="77">
        <f>L161*H162</f>
        <v>6.5</v>
      </c>
      <c r="N161" s="77">
        <v>2.0000000000000002E-5</v>
      </c>
      <c r="O161" s="77">
        <f>N161*H162</f>
        <v>1E-3</v>
      </c>
      <c r="P161" s="77">
        <v>0</v>
      </c>
      <c r="Q161" s="78">
        <f>P161*H162</f>
        <v>0</v>
      </c>
      <c r="R161" s="12"/>
      <c r="S161" s="12"/>
      <c r="AO161" s="70" t="s">
        <v>5</v>
      </c>
      <c r="AQ161" s="72" t="s">
        <v>38</v>
      </c>
      <c r="AR161" s="72" t="s">
        <v>5</v>
      </c>
      <c r="AV161" s="70" t="s">
        <v>65</v>
      </c>
      <c r="BH161" s="73" t="e">
        <f>SUM(BH162:BH167)</f>
        <v>#REF!</v>
      </c>
    </row>
    <row r="162" spans="1:62" s="11" customFormat="1" ht="37.799999999999997" customHeight="1" x14ac:dyDescent="0.2">
      <c r="A162" s="12"/>
      <c r="B162" s="13"/>
      <c r="C162" s="79" t="s">
        <v>135</v>
      </c>
      <c r="D162" s="79" t="s">
        <v>68</v>
      </c>
      <c r="E162" s="80" t="s">
        <v>1961</v>
      </c>
      <c r="F162" s="92" t="s">
        <v>1962</v>
      </c>
      <c r="G162" s="82" t="s">
        <v>122</v>
      </c>
      <c r="H162" s="83">
        <v>50</v>
      </c>
      <c r="I162" s="13"/>
      <c r="J162" s="84"/>
      <c r="K162" s="85"/>
      <c r="L162" s="86"/>
      <c r="M162" s="86"/>
      <c r="N162" s="86"/>
      <c r="O162" s="86"/>
      <c r="P162" s="86"/>
      <c r="Q162" s="87"/>
      <c r="R162" s="12"/>
      <c r="S162" s="12"/>
      <c r="T162" s="12"/>
      <c r="U162" s="12"/>
      <c r="V162" s="12"/>
      <c r="W162" s="12"/>
      <c r="X162" s="12"/>
      <c r="Y162" s="12"/>
      <c r="Z162" s="12"/>
      <c r="AA162" s="12"/>
      <c r="AB162" s="12"/>
      <c r="AO162" s="88" t="s">
        <v>72</v>
      </c>
      <c r="AQ162" s="88" t="s">
        <v>68</v>
      </c>
      <c r="AR162" s="88" t="s">
        <v>41</v>
      </c>
      <c r="AV162" s="3" t="s">
        <v>65</v>
      </c>
      <c r="BB162" s="89" t="e">
        <f>IF(K161="základní",#REF!,0)</f>
        <v>#REF!</v>
      </c>
      <c r="BC162" s="89">
        <f>IF(K161="snížená",#REF!,0)</f>
        <v>0</v>
      </c>
      <c r="BD162" s="89">
        <f>IF(K161="zákl. přenesená",#REF!,0)</f>
        <v>0</v>
      </c>
      <c r="BE162" s="89">
        <f>IF(K161="sníž. přenesená",#REF!,0)</f>
        <v>0</v>
      </c>
      <c r="BF162" s="89">
        <f>IF(K161="nulová",#REF!,0)</f>
        <v>0</v>
      </c>
      <c r="BG162" s="3" t="s">
        <v>5</v>
      </c>
      <c r="BH162" s="89" t="e">
        <f>ROUND(#REF!*H162,2)</f>
        <v>#REF!</v>
      </c>
      <c r="BI162" s="3" t="s">
        <v>72</v>
      </c>
      <c r="BJ162" s="88" t="s">
        <v>1963</v>
      </c>
    </row>
    <row r="163" spans="1:62" s="11" customFormat="1" ht="11.4" x14ac:dyDescent="0.2">
      <c r="A163" s="12"/>
      <c r="B163" s="13"/>
      <c r="C163" s="12"/>
      <c r="D163" s="90" t="s">
        <v>1907</v>
      </c>
      <c r="E163" s="12"/>
      <c r="F163" s="91" t="s">
        <v>1964</v>
      </c>
      <c r="G163" s="12"/>
      <c r="H163" s="12"/>
      <c r="I163" s="13"/>
      <c r="J163" s="75" t="s">
        <v>0</v>
      </c>
      <c r="K163" s="76" t="s">
        <v>21</v>
      </c>
      <c r="L163" s="77">
        <v>0.48</v>
      </c>
      <c r="M163" s="77">
        <f>L163*H164</f>
        <v>312</v>
      </c>
      <c r="N163" s="77">
        <v>0</v>
      </c>
      <c r="O163" s="77">
        <f>N163*H164</f>
        <v>0</v>
      </c>
      <c r="P163" s="77">
        <v>0.24</v>
      </c>
      <c r="Q163" s="78">
        <f>P163*H164</f>
        <v>156</v>
      </c>
      <c r="R163" s="12"/>
      <c r="S163" s="12"/>
      <c r="T163" s="12"/>
      <c r="U163" s="12"/>
      <c r="V163" s="12"/>
      <c r="W163" s="12"/>
      <c r="X163" s="12"/>
      <c r="Y163" s="12"/>
      <c r="Z163" s="12"/>
      <c r="AA163" s="12"/>
      <c r="AB163" s="12"/>
      <c r="AQ163" s="3" t="s">
        <v>1907</v>
      </c>
      <c r="AR163" s="3" t="s">
        <v>41</v>
      </c>
    </row>
    <row r="164" spans="1:62" s="11" customFormat="1" ht="33" customHeight="1" x14ac:dyDescent="0.2">
      <c r="A164" s="12"/>
      <c r="B164" s="13"/>
      <c r="C164" s="79" t="s">
        <v>140</v>
      </c>
      <c r="D164" s="79" t="s">
        <v>68</v>
      </c>
      <c r="E164" s="80" t="s">
        <v>1965</v>
      </c>
      <c r="F164" s="92" t="s">
        <v>1966</v>
      </c>
      <c r="G164" s="82" t="s">
        <v>190</v>
      </c>
      <c r="H164" s="83">
        <v>650</v>
      </c>
      <c r="I164" s="13"/>
      <c r="J164" s="84"/>
      <c r="K164" s="85"/>
      <c r="L164" s="86"/>
      <c r="M164" s="86"/>
      <c r="N164" s="86"/>
      <c r="O164" s="86"/>
      <c r="P164" s="86"/>
      <c r="Q164" s="87"/>
      <c r="R164" s="12"/>
      <c r="S164" s="12"/>
      <c r="T164" s="12"/>
      <c r="U164" s="12"/>
      <c r="V164" s="12"/>
      <c r="W164" s="12"/>
      <c r="X164" s="12"/>
      <c r="Y164" s="12"/>
      <c r="Z164" s="12"/>
      <c r="AA164" s="12"/>
      <c r="AB164" s="12"/>
      <c r="AO164" s="88" t="s">
        <v>72</v>
      </c>
      <c r="AQ164" s="88" t="s">
        <v>68</v>
      </c>
      <c r="AR164" s="88" t="s">
        <v>41</v>
      </c>
      <c r="AV164" s="3" t="s">
        <v>65</v>
      </c>
      <c r="BB164" s="89" t="e">
        <f>IF(K163="základní",#REF!,0)</f>
        <v>#REF!</v>
      </c>
      <c r="BC164" s="89">
        <f>IF(K163="snížená",#REF!,0)</f>
        <v>0</v>
      </c>
      <c r="BD164" s="89">
        <f>IF(K163="zákl. přenesená",#REF!,0)</f>
        <v>0</v>
      </c>
      <c r="BE164" s="89">
        <f>IF(K163="sníž. přenesená",#REF!,0)</f>
        <v>0</v>
      </c>
      <c r="BF164" s="89">
        <f>IF(K163="nulová",#REF!,0)</f>
        <v>0</v>
      </c>
      <c r="BG164" s="3" t="s">
        <v>5</v>
      </c>
      <c r="BH164" s="89" t="e">
        <f>ROUND(#REF!*H164,2)</f>
        <v>#REF!</v>
      </c>
      <c r="BI164" s="3" t="s">
        <v>72</v>
      </c>
      <c r="BJ164" s="88" t="s">
        <v>1967</v>
      </c>
    </row>
    <row r="165" spans="1:62" s="11" customFormat="1" ht="11.4" x14ac:dyDescent="0.2">
      <c r="A165" s="12"/>
      <c r="B165" s="13"/>
      <c r="C165" s="12"/>
      <c r="D165" s="90" t="s">
        <v>1907</v>
      </c>
      <c r="E165" s="12"/>
      <c r="F165" s="91" t="s">
        <v>1968</v>
      </c>
      <c r="G165" s="12"/>
      <c r="H165" s="12"/>
      <c r="I165" s="13"/>
      <c r="J165" s="75" t="s">
        <v>0</v>
      </c>
      <c r="K165" s="76" t="s">
        <v>21</v>
      </c>
      <c r="L165" s="77">
        <v>2.4</v>
      </c>
      <c r="M165" s="77">
        <f>L165*H166</f>
        <v>36</v>
      </c>
      <c r="N165" s="77">
        <v>0</v>
      </c>
      <c r="O165" s="77">
        <f>N165*H166</f>
        <v>0</v>
      </c>
      <c r="P165" s="77">
        <v>1</v>
      </c>
      <c r="Q165" s="78">
        <f>P165*H166</f>
        <v>15</v>
      </c>
      <c r="R165" s="12"/>
      <c r="S165" s="12"/>
      <c r="T165" s="12"/>
      <c r="U165" s="12"/>
      <c r="V165" s="12"/>
      <c r="W165" s="12"/>
      <c r="X165" s="12"/>
      <c r="Y165" s="12"/>
      <c r="Z165" s="12"/>
      <c r="AA165" s="12"/>
      <c r="AB165" s="12"/>
      <c r="AQ165" s="3" t="s">
        <v>1907</v>
      </c>
      <c r="AR165" s="3" t="s">
        <v>41</v>
      </c>
    </row>
    <row r="166" spans="1:62" s="11" customFormat="1" ht="33" customHeight="1" x14ac:dyDescent="0.2">
      <c r="A166" s="12"/>
      <c r="B166" s="13"/>
      <c r="C166" s="79" t="s">
        <v>145</v>
      </c>
      <c r="D166" s="79" t="s">
        <v>68</v>
      </c>
      <c r="E166" s="80" t="s">
        <v>1969</v>
      </c>
      <c r="F166" s="92" t="s">
        <v>1970</v>
      </c>
      <c r="G166" s="82" t="s">
        <v>923</v>
      </c>
      <c r="H166" s="83">
        <v>15</v>
      </c>
      <c r="I166" s="13"/>
      <c r="J166" s="84"/>
      <c r="K166" s="85"/>
      <c r="L166" s="86"/>
      <c r="M166" s="86"/>
      <c r="N166" s="86"/>
      <c r="O166" s="86"/>
      <c r="P166" s="86"/>
      <c r="Q166" s="87"/>
      <c r="R166" s="12"/>
      <c r="S166" s="12"/>
      <c r="T166" s="12"/>
      <c r="U166" s="12"/>
      <c r="V166" s="12"/>
      <c r="W166" s="12"/>
      <c r="X166" s="12"/>
      <c r="Y166" s="12"/>
      <c r="Z166" s="12"/>
      <c r="AA166" s="12"/>
      <c r="AB166" s="12"/>
      <c r="AO166" s="88" t="s">
        <v>72</v>
      </c>
      <c r="AQ166" s="88" t="s">
        <v>68</v>
      </c>
      <c r="AR166" s="88" t="s">
        <v>41</v>
      </c>
      <c r="AV166" s="3" t="s">
        <v>65</v>
      </c>
      <c r="BB166" s="89" t="e">
        <f>IF(K165="základní",#REF!,0)</f>
        <v>#REF!</v>
      </c>
      <c r="BC166" s="89">
        <f>IF(K165="snížená",#REF!,0)</f>
        <v>0</v>
      </c>
      <c r="BD166" s="89">
        <f>IF(K165="zákl. přenesená",#REF!,0)</f>
        <v>0</v>
      </c>
      <c r="BE166" s="89">
        <f>IF(K165="sníž. přenesená",#REF!,0)</f>
        <v>0</v>
      </c>
      <c r="BF166" s="89">
        <f>IF(K165="nulová",#REF!,0)</f>
        <v>0</v>
      </c>
      <c r="BG166" s="3" t="s">
        <v>5</v>
      </c>
      <c r="BH166" s="89" t="e">
        <f>ROUND(#REF!*H166,2)</f>
        <v>#REF!</v>
      </c>
      <c r="BI166" s="3" t="s">
        <v>72</v>
      </c>
      <c r="BJ166" s="88" t="s">
        <v>1971</v>
      </c>
    </row>
    <row r="167" spans="1:62" s="11" customFormat="1" x14ac:dyDescent="0.2">
      <c r="A167" s="12"/>
      <c r="B167" s="13"/>
      <c r="C167" s="12"/>
      <c r="D167" s="90" t="s">
        <v>1907</v>
      </c>
      <c r="E167" s="12"/>
      <c r="F167" s="91" t="s">
        <v>1972</v>
      </c>
      <c r="G167" s="12"/>
      <c r="H167" s="12"/>
      <c r="I167" s="63"/>
      <c r="J167" s="64"/>
      <c r="K167" s="65"/>
      <c r="L167" s="65"/>
      <c r="M167" s="66">
        <f>M168+M180+M189+M192</f>
        <v>207.21</v>
      </c>
      <c r="N167" s="65"/>
      <c r="O167" s="66">
        <f>O168+O180+O189+O192</f>
        <v>4.4394000000000009</v>
      </c>
      <c r="P167" s="65"/>
      <c r="Q167" s="67">
        <f>Q168+Q180+Q189+Q192</f>
        <v>0</v>
      </c>
      <c r="R167" s="68"/>
      <c r="S167" s="68"/>
      <c r="T167" s="12"/>
      <c r="U167" s="12"/>
      <c r="V167" s="12"/>
      <c r="W167" s="12"/>
      <c r="X167" s="12"/>
      <c r="Y167" s="12"/>
      <c r="Z167" s="12"/>
      <c r="AA167" s="12"/>
      <c r="AB167" s="12"/>
      <c r="AQ167" s="3" t="s">
        <v>1907</v>
      </c>
      <c r="AR167" s="3" t="s">
        <v>41</v>
      </c>
    </row>
    <row r="168" spans="1:62" s="68" customFormat="1" ht="22.8" customHeight="1" x14ac:dyDescent="0.25">
      <c r="B168" s="63"/>
      <c r="D168" s="70" t="s">
        <v>38</v>
      </c>
      <c r="E168" s="74" t="s">
        <v>1973</v>
      </c>
      <c r="F168" s="74" t="s">
        <v>1974</v>
      </c>
      <c r="I168" s="63"/>
      <c r="J168" s="64"/>
      <c r="K168" s="65"/>
      <c r="L168" s="65"/>
      <c r="M168" s="66">
        <f>SUM(M169:M179)</f>
        <v>67.890000000000015</v>
      </c>
      <c r="N168" s="65"/>
      <c r="O168" s="66">
        <f>SUM(O169:O179)</f>
        <v>0.32699999999999996</v>
      </c>
      <c r="P168" s="65"/>
      <c r="Q168" s="67">
        <f>SUM(Q169:Q179)</f>
        <v>0</v>
      </c>
      <c r="AO168" s="70" t="s">
        <v>41</v>
      </c>
      <c r="AQ168" s="72" t="s">
        <v>38</v>
      </c>
      <c r="AR168" s="72" t="s">
        <v>5</v>
      </c>
      <c r="AV168" s="70" t="s">
        <v>65</v>
      </c>
      <c r="BH168" s="73" t="e">
        <f>BH169+BH181+BH190+BH193</f>
        <v>#REF!</v>
      </c>
    </row>
    <row r="169" spans="1:62" s="68" customFormat="1" ht="20.85" customHeight="1" x14ac:dyDescent="0.25">
      <c r="B169" s="63"/>
      <c r="D169" s="70" t="s">
        <v>38</v>
      </c>
      <c r="E169" s="74" t="s">
        <v>1975</v>
      </c>
      <c r="F169" s="74" t="s">
        <v>1976</v>
      </c>
      <c r="I169" s="13"/>
      <c r="J169" s="75" t="s">
        <v>0</v>
      </c>
      <c r="K169" s="76" t="s">
        <v>21</v>
      </c>
      <c r="L169" s="77">
        <v>9.1999999999999998E-2</v>
      </c>
      <c r="M169" s="77">
        <f>L169*H170</f>
        <v>11.04</v>
      </c>
      <c r="N169" s="77">
        <v>0</v>
      </c>
      <c r="O169" s="77">
        <f>N169*H170</f>
        <v>0</v>
      </c>
      <c r="P169" s="77">
        <v>0</v>
      </c>
      <c r="Q169" s="78">
        <f>P169*H170</f>
        <v>0</v>
      </c>
      <c r="R169" s="12"/>
      <c r="S169" s="12"/>
      <c r="AO169" s="70" t="s">
        <v>41</v>
      </c>
      <c r="AQ169" s="72" t="s">
        <v>38</v>
      </c>
      <c r="AR169" s="72" t="s">
        <v>41</v>
      </c>
      <c r="AV169" s="70" t="s">
        <v>65</v>
      </c>
      <c r="BH169" s="73" t="e">
        <f>SUM(BH170:BH180)</f>
        <v>#REF!</v>
      </c>
    </row>
    <row r="170" spans="1:62" s="11" customFormat="1" ht="24.15" customHeight="1" x14ac:dyDescent="0.2">
      <c r="A170" s="12"/>
      <c r="B170" s="13"/>
      <c r="C170" s="79" t="s">
        <v>149</v>
      </c>
      <c r="D170" s="79" t="s">
        <v>68</v>
      </c>
      <c r="E170" s="80" t="s">
        <v>1977</v>
      </c>
      <c r="F170" s="92" t="s">
        <v>1978</v>
      </c>
      <c r="G170" s="82" t="s">
        <v>86</v>
      </c>
      <c r="H170" s="83">
        <v>120</v>
      </c>
      <c r="I170" s="13"/>
      <c r="J170" s="84"/>
      <c r="K170" s="85"/>
      <c r="L170" s="86"/>
      <c r="M170" s="86"/>
      <c r="N170" s="86"/>
      <c r="O170" s="86"/>
      <c r="P170" s="86"/>
      <c r="Q170" s="87"/>
      <c r="R170" s="12"/>
      <c r="S170" s="12"/>
      <c r="T170" s="12"/>
      <c r="U170" s="12"/>
      <c r="V170" s="12"/>
      <c r="W170" s="12"/>
      <c r="X170" s="12"/>
      <c r="Y170" s="12"/>
      <c r="Z170" s="12"/>
      <c r="AA170" s="12"/>
      <c r="AB170" s="12"/>
      <c r="AO170" s="88" t="s">
        <v>72</v>
      </c>
      <c r="AQ170" s="88" t="s">
        <v>68</v>
      </c>
      <c r="AR170" s="88" t="s">
        <v>83</v>
      </c>
      <c r="AV170" s="3" t="s">
        <v>65</v>
      </c>
      <c r="BB170" s="89" t="e">
        <f>IF(K169="základní",#REF!,0)</f>
        <v>#REF!</v>
      </c>
      <c r="BC170" s="89">
        <f>IF(K169="snížená",#REF!,0)</f>
        <v>0</v>
      </c>
      <c r="BD170" s="89">
        <f>IF(K169="zákl. přenesená",#REF!,0)</f>
        <v>0</v>
      </c>
      <c r="BE170" s="89">
        <f>IF(K169="sníž. přenesená",#REF!,0)</f>
        <v>0</v>
      </c>
      <c r="BF170" s="89">
        <f>IF(K169="nulová",#REF!,0)</f>
        <v>0</v>
      </c>
      <c r="BG170" s="3" t="s">
        <v>5</v>
      </c>
      <c r="BH170" s="89" t="e">
        <f>ROUND(#REF!*H170,2)</f>
        <v>#REF!</v>
      </c>
      <c r="BI170" s="3" t="s">
        <v>72</v>
      </c>
      <c r="BJ170" s="88" t="s">
        <v>1979</v>
      </c>
    </row>
    <row r="171" spans="1:62" s="11" customFormat="1" ht="11.4" x14ac:dyDescent="0.2">
      <c r="A171" s="12"/>
      <c r="B171" s="13"/>
      <c r="C171" s="12"/>
      <c r="D171" s="90" t="s">
        <v>1907</v>
      </c>
      <c r="E171" s="12"/>
      <c r="F171" s="91" t="s">
        <v>1980</v>
      </c>
      <c r="G171" s="12"/>
      <c r="H171" s="12"/>
      <c r="I171" s="13"/>
      <c r="J171" s="75" t="s">
        <v>0</v>
      </c>
      <c r="K171" s="76" t="s">
        <v>21</v>
      </c>
      <c r="L171" s="77">
        <v>9.7000000000000003E-2</v>
      </c>
      <c r="M171" s="77">
        <f>L171*H172</f>
        <v>9.7000000000000011</v>
      </c>
      <c r="N171" s="77">
        <v>4.0000000000000003E-5</v>
      </c>
      <c r="O171" s="77">
        <f>N171*H172</f>
        <v>4.0000000000000001E-3</v>
      </c>
      <c r="P171" s="77">
        <v>0</v>
      </c>
      <c r="Q171" s="78">
        <f>P171*H172</f>
        <v>0</v>
      </c>
      <c r="R171" s="12"/>
      <c r="S171" s="12"/>
      <c r="T171" s="12"/>
      <c r="U171" s="12"/>
      <c r="V171" s="12"/>
      <c r="W171" s="12"/>
      <c r="X171" s="12"/>
      <c r="Y171" s="12"/>
      <c r="Z171" s="12"/>
      <c r="AA171" s="12"/>
      <c r="AB171" s="12"/>
      <c r="AQ171" s="3" t="s">
        <v>1907</v>
      </c>
      <c r="AR171" s="3" t="s">
        <v>83</v>
      </c>
    </row>
    <row r="172" spans="1:62" s="11" customFormat="1" ht="24.15" customHeight="1" x14ac:dyDescent="0.2">
      <c r="A172" s="12"/>
      <c r="B172" s="13"/>
      <c r="C172" s="79" t="s">
        <v>153</v>
      </c>
      <c r="D172" s="79" t="s">
        <v>68</v>
      </c>
      <c r="E172" s="80" t="s">
        <v>1981</v>
      </c>
      <c r="F172" s="92" t="s">
        <v>1982</v>
      </c>
      <c r="G172" s="82" t="s">
        <v>86</v>
      </c>
      <c r="H172" s="83">
        <v>100</v>
      </c>
      <c r="I172" s="13"/>
      <c r="J172" s="84"/>
      <c r="K172" s="85"/>
      <c r="L172" s="86"/>
      <c r="M172" s="86"/>
      <c r="N172" s="86"/>
      <c r="O172" s="86"/>
      <c r="P172" s="86"/>
      <c r="Q172" s="87"/>
      <c r="R172" s="12"/>
      <c r="S172" s="12"/>
      <c r="T172" s="12"/>
      <c r="U172" s="12"/>
      <c r="V172" s="12"/>
      <c r="W172" s="12"/>
      <c r="X172" s="12"/>
      <c r="Y172" s="12"/>
      <c r="Z172" s="12"/>
      <c r="AA172" s="12"/>
      <c r="AB172" s="12"/>
      <c r="AO172" s="88" t="s">
        <v>72</v>
      </c>
      <c r="AQ172" s="88" t="s">
        <v>68</v>
      </c>
      <c r="AR172" s="88" t="s">
        <v>83</v>
      </c>
      <c r="AV172" s="3" t="s">
        <v>65</v>
      </c>
      <c r="BB172" s="89" t="e">
        <f>IF(K171="základní",#REF!,0)</f>
        <v>#REF!</v>
      </c>
      <c r="BC172" s="89">
        <f>IF(K171="snížená",#REF!,0)</f>
        <v>0</v>
      </c>
      <c r="BD172" s="89">
        <f>IF(K171="zákl. přenesená",#REF!,0)</f>
        <v>0</v>
      </c>
      <c r="BE172" s="89">
        <f>IF(K171="sníž. přenesená",#REF!,0)</f>
        <v>0</v>
      </c>
      <c r="BF172" s="89">
        <f>IF(K171="nulová",#REF!,0)</f>
        <v>0</v>
      </c>
      <c r="BG172" s="3" t="s">
        <v>5</v>
      </c>
      <c r="BH172" s="89" t="e">
        <f>ROUND(#REF!*H172,2)</f>
        <v>#REF!</v>
      </c>
      <c r="BI172" s="3" t="s">
        <v>72</v>
      </c>
      <c r="BJ172" s="88" t="s">
        <v>1983</v>
      </c>
    </row>
    <row r="173" spans="1:62" s="11" customFormat="1" ht="11.4" x14ac:dyDescent="0.2">
      <c r="A173" s="12"/>
      <c r="B173" s="13"/>
      <c r="C173" s="12"/>
      <c r="D173" s="90" t="s">
        <v>1907</v>
      </c>
      <c r="E173" s="12"/>
      <c r="F173" s="91" t="s">
        <v>1984</v>
      </c>
      <c r="G173" s="12"/>
      <c r="H173" s="12"/>
      <c r="I173" s="93"/>
      <c r="J173" s="94" t="s">
        <v>0</v>
      </c>
      <c r="K173" s="95" t="s">
        <v>21</v>
      </c>
      <c r="L173" s="77">
        <v>0</v>
      </c>
      <c r="M173" s="77">
        <f>L173*H174</f>
        <v>0</v>
      </c>
      <c r="N173" s="77">
        <v>6.4999999999999997E-4</v>
      </c>
      <c r="O173" s="77">
        <f>N173*H174</f>
        <v>0.14299999999999999</v>
      </c>
      <c r="P173" s="77">
        <v>0</v>
      </c>
      <c r="Q173" s="78">
        <f>P173*H174</f>
        <v>0</v>
      </c>
      <c r="R173" s="12"/>
      <c r="S173" s="12"/>
      <c r="T173" s="12"/>
      <c r="U173" s="12"/>
      <c r="V173" s="12"/>
      <c r="W173" s="12"/>
      <c r="X173" s="12"/>
      <c r="Y173" s="12"/>
      <c r="Z173" s="12"/>
      <c r="AA173" s="12"/>
      <c r="AB173" s="12"/>
      <c r="AQ173" s="3" t="s">
        <v>1907</v>
      </c>
      <c r="AR173" s="3" t="s">
        <v>83</v>
      </c>
    </row>
    <row r="174" spans="1:62" s="11" customFormat="1" ht="24.15" customHeight="1" x14ac:dyDescent="0.2">
      <c r="A174" s="12"/>
      <c r="B174" s="13"/>
      <c r="C174" s="96" t="s">
        <v>157</v>
      </c>
      <c r="D174" s="96" t="s">
        <v>1521</v>
      </c>
      <c r="E174" s="97" t="s">
        <v>1985</v>
      </c>
      <c r="F174" s="98" t="s">
        <v>1986</v>
      </c>
      <c r="G174" s="99" t="s">
        <v>86</v>
      </c>
      <c r="H174" s="100">
        <v>220</v>
      </c>
      <c r="I174" s="101"/>
      <c r="J174" s="102"/>
      <c r="K174" s="103"/>
      <c r="L174" s="103"/>
      <c r="M174" s="103"/>
      <c r="N174" s="103"/>
      <c r="O174" s="103"/>
      <c r="P174" s="103"/>
      <c r="Q174" s="104"/>
      <c r="R174" s="105"/>
      <c r="S174" s="105"/>
      <c r="T174" s="12"/>
      <c r="U174" s="12"/>
      <c r="V174" s="12"/>
      <c r="W174" s="12"/>
      <c r="X174" s="12"/>
      <c r="Y174" s="12"/>
      <c r="Z174" s="12"/>
      <c r="AA174" s="12"/>
      <c r="AB174" s="12"/>
      <c r="AO174" s="88" t="s">
        <v>215</v>
      </c>
      <c r="AQ174" s="88" t="s">
        <v>1521</v>
      </c>
      <c r="AR174" s="88" t="s">
        <v>83</v>
      </c>
      <c r="AV174" s="3" t="s">
        <v>65</v>
      </c>
      <c r="BB174" s="89" t="e">
        <f>IF(K173="základní",#REF!,0)</f>
        <v>#REF!</v>
      </c>
      <c r="BC174" s="89">
        <f>IF(K173="snížená",#REF!,0)</f>
        <v>0</v>
      </c>
      <c r="BD174" s="89">
        <f>IF(K173="zákl. přenesená",#REF!,0)</f>
        <v>0</v>
      </c>
      <c r="BE174" s="89">
        <f>IF(K173="sníž. přenesená",#REF!,0)</f>
        <v>0</v>
      </c>
      <c r="BF174" s="89">
        <f>IF(K173="nulová",#REF!,0)</f>
        <v>0</v>
      </c>
      <c r="BG174" s="3" t="s">
        <v>5</v>
      </c>
      <c r="BH174" s="89" t="e">
        <f>ROUND(#REF!*H174,2)</f>
        <v>#REF!</v>
      </c>
      <c r="BI174" s="3" t="s">
        <v>145</v>
      </c>
      <c r="BJ174" s="88" t="s">
        <v>1987</v>
      </c>
    </row>
    <row r="175" spans="1:62" s="105" customFormat="1" ht="20.399999999999999" x14ac:dyDescent="0.2">
      <c r="B175" s="101"/>
      <c r="D175" s="106" t="s">
        <v>1988</v>
      </c>
      <c r="F175" s="107" t="s">
        <v>1989</v>
      </c>
      <c r="H175" s="108">
        <v>220</v>
      </c>
      <c r="I175" s="13"/>
      <c r="J175" s="75" t="s">
        <v>0</v>
      </c>
      <c r="K175" s="76" t="s">
        <v>21</v>
      </c>
      <c r="L175" s="77">
        <v>0.26500000000000001</v>
      </c>
      <c r="M175" s="77">
        <f>L175*H176</f>
        <v>13.25</v>
      </c>
      <c r="N175" s="77">
        <v>0</v>
      </c>
      <c r="O175" s="77">
        <f>N175*H176</f>
        <v>0</v>
      </c>
      <c r="P175" s="77">
        <v>0</v>
      </c>
      <c r="Q175" s="78">
        <f>P175*H176</f>
        <v>0</v>
      </c>
      <c r="R175" s="12"/>
      <c r="S175" s="12"/>
      <c r="AQ175" s="109" t="s">
        <v>1988</v>
      </c>
      <c r="AR175" s="109" t="s">
        <v>83</v>
      </c>
      <c r="AS175" s="105" t="s">
        <v>41</v>
      </c>
      <c r="AT175" s="105" t="s">
        <v>1</v>
      </c>
      <c r="AU175" s="105" t="s">
        <v>5</v>
      </c>
      <c r="AV175" s="109" t="s">
        <v>65</v>
      </c>
    </row>
    <row r="176" spans="1:62" s="11" customFormat="1" ht="33" customHeight="1" x14ac:dyDescent="0.2">
      <c r="A176" s="12"/>
      <c r="B176" s="13"/>
      <c r="C176" s="79" t="s">
        <v>161</v>
      </c>
      <c r="D176" s="79" t="s">
        <v>68</v>
      </c>
      <c r="E176" s="80" t="s">
        <v>1990</v>
      </c>
      <c r="F176" s="92" t="s">
        <v>1991</v>
      </c>
      <c r="G176" s="82" t="s">
        <v>86</v>
      </c>
      <c r="H176" s="83">
        <v>50</v>
      </c>
      <c r="I176" s="13"/>
      <c r="J176" s="84"/>
      <c r="K176" s="85"/>
      <c r="L176" s="86"/>
      <c r="M176" s="86"/>
      <c r="N176" s="86"/>
      <c r="O176" s="86"/>
      <c r="P176" s="86"/>
      <c r="Q176" s="87"/>
      <c r="R176" s="12"/>
      <c r="S176" s="12"/>
      <c r="T176" s="12"/>
      <c r="U176" s="12"/>
      <c r="V176" s="12"/>
      <c r="W176" s="12"/>
      <c r="X176" s="12"/>
      <c r="Y176" s="12"/>
      <c r="Z176" s="12"/>
      <c r="AA176" s="12"/>
      <c r="AB176" s="12"/>
      <c r="AO176" s="88" t="s">
        <v>72</v>
      </c>
      <c r="AQ176" s="88" t="s">
        <v>68</v>
      </c>
      <c r="AR176" s="88" t="s">
        <v>83</v>
      </c>
      <c r="AV176" s="3" t="s">
        <v>65</v>
      </c>
      <c r="BB176" s="89" t="e">
        <f>IF(K175="základní",#REF!,0)</f>
        <v>#REF!</v>
      </c>
      <c r="BC176" s="89">
        <f>IF(K175="snížená",#REF!,0)</f>
        <v>0</v>
      </c>
      <c r="BD176" s="89">
        <f>IF(K175="zákl. přenesená",#REF!,0)</f>
        <v>0</v>
      </c>
      <c r="BE176" s="89">
        <f>IF(K175="sníž. přenesená",#REF!,0)</f>
        <v>0</v>
      </c>
      <c r="BF176" s="89">
        <f>IF(K175="nulová",#REF!,0)</f>
        <v>0</v>
      </c>
      <c r="BG176" s="3" t="s">
        <v>5</v>
      </c>
      <c r="BH176" s="89" t="e">
        <f>ROUND(#REF!*H176,2)</f>
        <v>#REF!</v>
      </c>
      <c r="BI176" s="3" t="s">
        <v>72</v>
      </c>
      <c r="BJ176" s="88" t="s">
        <v>1992</v>
      </c>
    </row>
    <row r="177" spans="1:62" s="11" customFormat="1" ht="11.4" x14ac:dyDescent="0.2">
      <c r="A177" s="12"/>
      <c r="B177" s="13"/>
      <c r="C177" s="12"/>
      <c r="D177" s="90" t="s">
        <v>1907</v>
      </c>
      <c r="E177" s="12"/>
      <c r="F177" s="91" t="s">
        <v>1993</v>
      </c>
      <c r="G177" s="12"/>
      <c r="H177" s="12"/>
      <c r="I177" s="13"/>
      <c r="J177" s="75" t="s">
        <v>0</v>
      </c>
      <c r="K177" s="76" t="s">
        <v>21</v>
      </c>
      <c r="L177" s="77">
        <v>0.67800000000000005</v>
      </c>
      <c r="M177" s="77">
        <f>L177*H178</f>
        <v>33.900000000000006</v>
      </c>
      <c r="N177" s="77">
        <v>0</v>
      </c>
      <c r="O177" s="77">
        <f>N177*H178</f>
        <v>0</v>
      </c>
      <c r="P177" s="77">
        <v>0</v>
      </c>
      <c r="Q177" s="78">
        <f>P177*H178</f>
        <v>0</v>
      </c>
      <c r="R177" s="12"/>
      <c r="S177" s="12"/>
      <c r="T177" s="12"/>
      <c r="U177" s="12"/>
      <c r="V177" s="12"/>
      <c r="W177" s="12"/>
      <c r="X177" s="12"/>
      <c r="Y177" s="12"/>
      <c r="Z177" s="12"/>
      <c r="AA177" s="12"/>
      <c r="AB177" s="12"/>
      <c r="AQ177" s="3" t="s">
        <v>1907</v>
      </c>
      <c r="AR177" s="3" t="s">
        <v>83</v>
      </c>
    </row>
    <row r="178" spans="1:62" s="11" customFormat="1" ht="33" customHeight="1" x14ac:dyDescent="0.2">
      <c r="A178" s="12"/>
      <c r="B178" s="13"/>
      <c r="C178" s="79" t="s">
        <v>2</v>
      </c>
      <c r="D178" s="79" t="s">
        <v>68</v>
      </c>
      <c r="E178" s="80" t="s">
        <v>1994</v>
      </c>
      <c r="F178" s="92" t="s">
        <v>1995</v>
      </c>
      <c r="G178" s="82" t="s">
        <v>86</v>
      </c>
      <c r="H178" s="83">
        <v>50</v>
      </c>
      <c r="I178" s="13"/>
      <c r="J178" s="84"/>
      <c r="K178" s="85"/>
      <c r="L178" s="86"/>
      <c r="M178" s="86"/>
      <c r="N178" s="86"/>
      <c r="O178" s="86"/>
      <c r="P178" s="86"/>
      <c r="Q178" s="87"/>
      <c r="R178" s="12"/>
      <c r="S178" s="12"/>
      <c r="T178" s="12"/>
      <c r="U178" s="12"/>
      <c r="V178" s="12"/>
      <c r="W178" s="12"/>
      <c r="X178" s="12"/>
      <c r="Y178" s="12"/>
      <c r="Z178" s="12"/>
      <c r="AA178" s="12"/>
      <c r="AB178" s="12"/>
      <c r="AO178" s="88" t="s">
        <v>72</v>
      </c>
      <c r="AQ178" s="88" t="s">
        <v>68</v>
      </c>
      <c r="AR178" s="88" t="s">
        <v>83</v>
      </c>
      <c r="AV178" s="3" t="s">
        <v>65</v>
      </c>
      <c r="BB178" s="89" t="e">
        <f>IF(K177="základní",#REF!,0)</f>
        <v>#REF!</v>
      </c>
      <c r="BC178" s="89">
        <f>IF(K177="snížená",#REF!,0)</f>
        <v>0</v>
      </c>
      <c r="BD178" s="89">
        <f>IF(K177="zákl. přenesená",#REF!,0)</f>
        <v>0</v>
      </c>
      <c r="BE178" s="89">
        <f>IF(K177="sníž. přenesená",#REF!,0)</f>
        <v>0</v>
      </c>
      <c r="BF178" s="89">
        <f>IF(K177="nulová",#REF!,0)</f>
        <v>0</v>
      </c>
      <c r="BG178" s="3" t="s">
        <v>5</v>
      </c>
      <c r="BH178" s="89" t="e">
        <f>ROUND(#REF!*H178,2)</f>
        <v>#REF!</v>
      </c>
      <c r="BI178" s="3" t="s">
        <v>72</v>
      </c>
      <c r="BJ178" s="88" t="s">
        <v>1996</v>
      </c>
    </row>
    <row r="179" spans="1:62" s="11" customFormat="1" ht="11.4" x14ac:dyDescent="0.2">
      <c r="A179" s="12"/>
      <c r="B179" s="13"/>
      <c r="C179" s="12"/>
      <c r="D179" s="90" t="s">
        <v>1907</v>
      </c>
      <c r="E179" s="12"/>
      <c r="F179" s="91" t="s">
        <v>1997</v>
      </c>
      <c r="G179" s="12"/>
      <c r="H179" s="12"/>
      <c r="I179" s="93"/>
      <c r="J179" s="94" t="s">
        <v>0</v>
      </c>
      <c r="K179" s="95" t="s">
        <v>21</v>
      </c>
      <c r="L179" s="77">
        <v>0</v>
      </c>
      <c r="M179" s="77">
        <f>L179*H180</f>
        <v>0</v>
      </c>
      <c r="N179" s="77">
        <v>1E-3</v>
      </c>
      <c r="O179" s="77">
        <f>N179*H180</f>
        <v>0.18</v>
      </c>
      <c r="P179" s="77">
        <v>0</v>
      </c>
      <c r="Q179" s="78">
        <f>P179*H180</f>
        <v>0</v>
      </c>
      <c r="R179" s="12"/>
      <c r="S179" s="12"/>
      <c r="T179" s="12"/>
      <c r="U179" s="12"/>
      <c r="V179" s="12"/>
      <c r="W179" s="12"/>
      <c r="X179" s="12"/>
      <c r="Y179" s="12"/>
      <c r="Z179" s="12"/>
      <c r="AA179" s="12"/>
      <c r="AB179" s="12"/>
      <c r="AQ179" s="3" t="s">
        <v>1907</v>
      </c>
      <c r="AR179" s="3" t="s">
        <v>83</v>
      </c>
    </row>
    <row r="180" spans="1:62" s="11" customFormat="1" ht="24.15" customHeight="1" x14ac:dyDescent="0.2">
      <c r="A180" s="12"/>
      <c r="B180" s="13"/>
      <c r="C180" s="96" t="s">
        <v>169</v>
      </c>
      <c r="D180" s="96" t="s">
        <v>1521</v>
      </c>
      <c r="E180" s="97" t="s">
        <v>1998</v>
      </c>
      <c r="F180" s="98" t="s">
        <v>1999</v>
      </c>
      <c r="G180" s="99" t="s">
        <v>1652</v>
      </c>
      <c r="H180" s="100">
        <v>180</v>
      </c>
      <c r="I180" s="63"/>
      <c r="J180" s="64"/>
      <c r="K180" s="65"/>
      <c r="L180" s="65"/>
      <c r="M180" s="66">
        <f>SUM(M181:M188)</f>
        <v>44.400000000000006</v>
      </c>
      <c r="N180" s="65"/>
      <c r="O180" s="66">
        <f>SUM(O181:O188)</f>
        <v>2.4080000000000004</v>
      </c>
      <c r="P180" s="65"/>
      <c r="Q180" s="67">
        <f>SUM(Q181:Q188)</f>
        <v>0</v>
      </c>
      <c r="R180" s="68"/>
      <c r="S180" s="68"/>
      <c r="T180" s="12"/>
      <c r="U180" s="12"/>
      <c r="V180" s="12"/>
      <c r="W180" s="12"/>
      <c r="X180" s="12"/>
      <c r="Y180" s="12"/>
      <c r="Z180" s="12"/>
      <c r="AA180" s="12"/>
      <c r="AB180" s="12"/>
      <c r="AO180" s="88" t="s">
        <v>215</v>
      </c>
      <c r="AQ180" s="88" t="s">
        <v>1521</v>
      </c>
      <c r="AR180" s="88" t="s">
        <v>83</v>
      </c>
      <c r="AV180" s="3" t="s">
        <v>65</v>
      </c>
      <c r="BB180" s="89" t="e">
        <f>IF(K179="základní",#REF!,0)</f>
        <v>#REF!</v>
      </c>
      <c r="BC180" s="89">
        <f>IF(K179="snížená",#REF!,0)</f>
        <v>0</v>
      </c>
      <c r="BD180" s="89">
        <f>IF(K179="zákl. přenesená",#REF!,0)</f>
        <v>0</v>
      </c>
      <c r="BE180" s="89">
        <f>IF(K179="sníž. přenesená",#REF!,0)</f>
        <v>0</v>
      </c>
      <c r="BF180" s="89">
        <f>IF(K179="nulová",#REF!,0)</f>
        <v>0</v>
      </c>
      <c r="BG180" s="3" t="s">
        <v>5</v>
      </c>
      <c r="BH180" s="89" t="e">
        <f>ROUND(#REF!*H180,2)</f>
        <v>#REF!</v>
      </c>
      <c r="BI180" s="3" t="s">
        <v>145</v>
      </c>
      <c r="BJ180" s="88" t="s">
        <v>2000</v>
      </c>
    </row>
    <row r="181" spans="1:62" s="68" customFormat="1" ht="20.85" customHeight="1" x14ac:dyDescent="0.25">
      <c r="B181" s="63"/>
      <c r="D181" s="70" t="s">
        <v>38</v>
      </c>
      <c r="E181" s="74" t="s">
        <v>2001</v>
      </c>
      <c r="F181" s="74" t="s">
        <v>2002</v>
      </c>
      <c r="I181" s="13"/>
      <c r="J181" s="75" t="s">
        <v>0</v>
      </c>
      <c r="K181" s="76" t="s">
        <v>21</v>
      </c>
      <c r="L181" s="77">
        <v>2.2200000000000002</v>
      </c>
      <c r="M181" s="77">
        <f>L181*H182</f>
        <v>44.400000000000006</v>
      </c>
      <c r="N181" s="77">
        <v>4.0000000000000002E-4</v>
      </c>
      <c r="O181" s="77">
        <f>N181*H182</f>
        <v>8.0000000000000002E-3</v>
      </c>
      <c r="P181" s="77">
        <v>0</v>
      </c>
      <c r="Q181" s="78">
        <f>P181*H182</f>
        <v>0</v>
      </c>
      <c r="R181" s="12"/>
      <c r="S181" s="12"/>
      <c r="AO181" s="70" t="s">
        <v>41</v>
      </c>
      <c r="AQ181" s="72" t="s">
        <v>38</v>
      </c>
      <c r="AR181" s="72" t="s">
        <v>41</v>
      </c>
      <c r="AV181" s="70" t="s">
        <v>65</v>
      </c>
      <c r="BH181" s="73" t="e">
        <f>SUM(BH182:BH189)</f>
        <v>#REF!</v>
      </c>
    </row>
    <row r="182" spans="1:62" s="11" customFormat="1" ht="33" customHeight="1" x14ac:dyDescent="0.2">
      <c r="A182" s="12"/>
      <c r="B182" s="13"/>
      <c r="C182" s="79" t="s">
        <v>174</v>
      </c>
      <c r="D182" s="79" t="s">
        <v>68</v>
      </c>
      <c r="E182" s="80" t="s">
        <v>2003</v>
      </c>
      <c r="F182" s="92" t="s">
        <v>2004</v>
      </c>
      <c r="G182" s="82" t="s">
        <v>80</v>
      </c>
      <c r="H182" s="83">
        <v>20</v>
      </c>
      <c r="I182" s="13"/>
      <c r="J182" s="84"/>
      <c r="K182" s="85"/>
      <c r="L182" s="86"/>
      <c r="M182" s="86"/>
      <c r="N182" s="86"/>
      <c r="O182" s="86"/>
      <c r="P182" s="86"/>
      <c r="Q182" s="87"/>
      <c r="R182" s="12"/>
      <c r="S182" s="12"/>
      <c r="T182" s="12"/>
      <c r="U182" s="12"/>
      <c r="V182" s="12"/>
      <c r="W182" s="12"/>
      <c r="X182" s="12"/>
      <c r="Y182" s="12"/>
      <c r="Z182" s="12"/>
      <c r="AA182" s="12"/>
      <c r="AB182" s="12"/>
      <c r="AO182" s="88" t="s">
        <v>72</v>
      </c>
      <c r="AQ182" s="88" t="s">
        <v>68</v>
      </c>
      <c r="AR182" s="88" t="s">
        <v>83</v>
      </c>
      <c r="AV182" s="3" t="s">
        <v>65</v>
      </c>
      <c r="BB182" s="89" t="e">
        <f>IF(K181="základní",#REF!,0)</f>
        <v>#REF!</v>
      </c>
      <c r="BC182" s="89">
        <f>IF(K181="snížená",#REF!,0)</f>
        <v>0</v>
      </c>
      <c r="BD182" s="89">
        <f>IF(K181="zákl. přenesená",#REF!,0)</f>
        <v>0</v>
      </c>
      <c r="BE182" s="89">
        <f>IF(K181="sníž. přenesená",#REF!,0)</f>
        <v>0</v>
      </c>
      <c r="BF182" s="89">
        <f>IF(K181="nulová",#REF!,0)</f>
        <v>0</v>
      </c>
      <c r="BG182" s="3" t="s">
        <v>5</v>
      </c>
      <c r="BH182" s="89" t="e">
        <f>ROUND(#REF!*H182,2)</f>
        <v>#REF!</v>
      </c>
      <c r="BI182" s="3" t="s">
        <v>72</v>
      </c>
      <c r="BJ182" s="88" t="s">
        <v>2005</v>
      </c>
    </row>
    <row r="183" spans="1:62" s="11" customFormat="1" ht="11.4" x14ac:dyDescent="0.2">
      <c r="A183" s="12"/>
      <c r="B183" s="13"/>
      <c r="C183" s="12"/>
      <c r="D183" s="90" t="s">
        <v>1907</v>
      </c>
      <c r="E183" s="12"/>
      <c r="F183" s="91" t="s">
        <v>2006</v>
      </c>
      <c r="G183" s="12"/>
      <c r="H183" s="12"/>
      <c r="I183" s="93"/>
      <c r="J183" s="94" t="s">
        <v>0</v>
      </c>
      <c r="K183" s="95" t="s">
        <v>21</v>
      </c>
      <c r="L183" s="77">
        <v>0</v>
      </c>
      <c r="M183" s="77">
        <f>L183*H184</f>
        <v>0</v>
      </c>
      <c r="N183" s="77">
        <v>1</v>
      </c>
      <c r="O183" s="77">
        <f>N183*H184</f>
        <v>0.8</v>
      </c>
      <c r="P183" s="77">
        <v>0</v>
      </c>
      <c r="Q183" s="78">
        <f>P183*H184</f>
        <v>0</v>
      </c>
      <c r="R183" s="12"/>
      <c r="S183" s="12"/>
      <c r="T183" s="12"/>
      <c r="U183" s="12"/>
      <c r="V183" s="12"/>
      <c r="W183" s="12"/>
      <c r="X183" s="12"/>
      <c r="Y183" s="12"/>
      <c r="Z183" s="12"/>
      <c r="AA183" s="12"/>
      <c r="AB183" s="12"/>
      <c r="AQ183" s="3" t="s">
        <v>1907</v>
      </c>
      <c r="AR183" s="3" t="s">
        <v>83</v>
      </c>
    </row>
    <row r="184" spans="1:62" s="11" customFormat="1" ht="21.75" customHeight="1" x14ac:dyDescent="0.2">
      <c r="A184" s="12"/>
      <c r="B184" s="13"/>
      <c r="C184" s="96" t="s">
        <v>178</v>
      </c>
      <c r="D184" s="96" t="s">
        <v>1521</v>
      </c>
      <c r="E184" s="97" t="s">
        <v>2007</v>
      </c>
      <c r="F184" s="98" t="s">
        <v>2008</v>
      </c>
      <c r="G184" s="99" t="s">
        <v>923</v>
      </c>
      <c r="H184" s="100">
        <v>0.8</v>
      </c>
      <c r="I184" s="13"/>
      <c r="J184" s="84"/>
      <c r="K184" s="85"/>
      <c r="L184" s="86"/>
      <c r="M184" s="86"/>
      <c r="N184" s="86"/>
      <c r="O184" s="86"/>
      <c r="P184" s="86"/>
      <c r="Q184" s="87"/>
      <c r="R184" s="12"/>
      <c r="S184" s="12"/>
      <c r="T184" s="12"/>
      <c r="U184" s="12"/>
      <c r="V184" s="12"/>
      <c r="W184" s="12"/>
      <c r="X184" s="12"/>
      <c r="Y184" s="12"/>
      <c r="Z184" s="12"/>
      <c r="AA184" s="12"/>
      <c r="AB184" s="12"/>
      <c r="AO184" s="88" t="s">
        <v>215</v>
      </c>
      <c r="AQ184" s="88" t="s">
        <v>1521</v>
      </c>
      <c r="AR184" s="88" t="s">
        <v>83</v>
      </c>
      <c r="AV184" s="3" t="s">
        <v>65</v>
      </c>
      <c r="BB184" s="89" t="e">
        <f>IF(K183="základní",#REF!,0)</f>
        <v>#REF!</v>
      </c>
      <c r="BC184" s="89">
        <f>IF(K183="snížená",#REF!,0)</f>
        <v>0</v>
      </c>
      <c r="BD184" s="89">
        <f>IF(K183="zákl. přenesená",#REF!,0)</f>
        <v>0</v>
      </c>
      <c r="BE184" s="89">
        <f>IF(K183="sníž. přenesená",#REF!,0)</f>
        <v>0</v>
      </c>
      <c r="BF184" s="89">
        <f>IF(K183="nulová",#REF!,0)</f>
        <v>0</v>
      </c>
      <c r="BG184" s="3" t="s">
        <v>5</v>
      </c>
      <c r="BH184" s="89" t="e">
        <f>ROUND(#REF!*H184,2)</f>
        <v>#REF!</v>
      </c>
      <c r="BI184" s="3" t="s">
        <v>145</v>
      </c>
      <c r="BJ184" s="88" t="s">
        <v>2009</v>
      </c>
    </row>
    <row r="185" spans="1:62" s="11" customFormat="1" ht="19.2" x14ac:dyDescent="0.2">
      <c r="A185" s="12"/>
      <c r="B185" s="13"/>
      <c r="C185" s="12"/>
      <c r="D185" s="106" t="s">
        <v>76</v>
      </c>
      <c r="E185" s="12"/>
      <c r="F185" s="110" t="s">
        <v>2010</v>
      </c>
      <c r="G185" s="12"/>
      <c r="H185" s="12"/>
      <c r="I185" s="93"/>
      <c r="J185" s="94" t="s">
        <v>0</v>
      </c>
      <c r="K185" s="95" t="s">
        <v>21</v>
      </c>
      <c r="L185" s="77">
        <v>0</v>
      </c>
      <c r="M185" s="77">
        <f>L185*H186</f>
        <v>0</v>
      </c>
      <c r="N185" s="77">
        <v>1</v>
      </c>
      <c r="O185" s="77">
        <f>N185*H186</f>
        <v>0.8</v>
      </c>
      <c r="P185" s="77">
        <v>0</v>
      </c>
      <c r="Q185" s="78">
        <f>P185*H186</f>
        <v>0</v>
      </c>
      <c r="R185" s="12"/>
      <c r="S185" s="12"/>
      <c r="T185" s="12"/>
      <c r="U185" s="12"/>
      <c r="V185" s="12"/>
      <c r="W185" s="12"/>
      <c r="X185" s="12"/>
      <c r="Y185" s="12"/>
      <c r="Z185" s="12"/>
      <c r="AA185" s="12"/>
      <c r="AB185" s="12"/>
      <c r="AQ185" s="3" t="s">
        <v>76</v>
      </c>
      <c r="AR185" s="3" t="s">
        <v>83</v>
      </c>
    </row>
    <row r="186" spans="1:62" s="11" customFormat="1" ht="21.75" customHeight="1" x14ac:dyDescent="0.2">
      <c r="A186" s="12"/>
      <c r="B186" s="13"/>
      <c r="C186" s="96" t="s">
        <v>183</v>
      </c>
      <c r="D186" s="96" t="s">
        <v>1521</v>
      </c>
      <c r="E186" s="97" t="s">
        <v>2011</v>
      </c>
      <c r="F186" s="98" t="s">
        <v>2012</v>
      </c>
      <c r="G186" s="99" t="s">
        <v>923</v>
      </c>
      <c r="H186" s="100">
        <v>0.8</v>
      </c>
      <c r="I186" s="13"/>
      <c r="J186" s="84"/>
      <c r="K186" s="85"/>
      <c r="L186" s="86"/>
      <c r="M186" s="86"/>
      <c r="N186" s="86"/>
      <c r="O186" s="86"/>
      <c r="P186" s="86"/>
      <c r="Q186" s="87"/>
      <c r="R186" s="12"/>
      <c r="S186" s="12"/>
      <c r="T186" s="12"/>
      <c r="U186" s="12"/>
      <c r="V186" s="12"/>
      <c r="W186" s="12"/>
      <c r="X186" s="12"/>
      <c r="Y186" s="12"/>
      <c r="Z186" s="12"/>
      <c r="AA186" s="12"/>
      <c r="AB186" s="12"/>
      <c r="AO186" s="88" t="s">
        <v>215</v>
      </c>
      <c r="AQ186" s="88" t="s">
        <v>1521</v>
      </c>
      <c r="AR186" s="88" t="s">
        <v>83</v>
      </c>
      <c r="AV186" s="3" t="s">
        <v>65</v>
      </c>
      <c r="BB186" s="89" t="e">
        <f>IF(K185="základní",#REF!,0)</f>
        <v>#REF!</v>
      </c>
      <c r="BC186" s="89">
        <f>IF(K185="snížená",#REF!,0)</f>
        <v>0</v>
      </c>
      <c r="BD186" s="89">
        <f>IF(K185="zákl. přenesená",#REF!,0)</f>
        <v>0</v>
      </c>
      <c r="BE186" s="89">
        <f>IF(K185="sníž. přenesená",#REF!,0)</f>
        <v>0</v>
      </c>
      <c r="BF186" s="89">
        <f>IF(K185="nulová",#REF!,0)</f>
        <v>0</v>
      </c>
      <c r="BG186" s="3" t="s">
        <v>5</v>
      </c>
      <c r="BH186" s="89" t="e">
        <f>ROUND(#REF!*H186,2)</f>
        <v>#REF!</v>
      </c>
      <c r="BI186" s="3" t="s">
        <v>145</v>
      </c>
      <c r="BJ186" s="88" t="s">
        <v>2013</v>
      </c>
    </row>
    <row r="187" spans="1:62" s="11" customFormat="1" ht="19.2" x14ac:dyDescent="0.2">
      <c r="A187" s="12"/>
      <c r="B187" s="13"/>
      <c r="C187" s="12"/>
      <c r="D187" s="106" t="s">
        <v>76</v>
      </c>
      <c r="E187" s="12"/>
      <c r="F187" s="110" t="s">
        <v>2014</v>
      </c>
      <c r="G187" s="12"/>
      <c r="H187" s="12"/>
      <c r="I187" s="93"/>
      <c r="J187" s="94" t="s">
        <v>0</v>
      </c>
      <c r="K187" s="95" t="s">
        <v>21</v>
      </c>
      <c r="L187" s="77">
        <v>0</v>
      </c>
      <c r="M187" s="77">
        <f>L187*H188</f>
        <v>0</v>
      </c>
      <c r="N187" s="77">
        <v>1</v>
      </c>
      <c r="O187" s="77">
        <f>N187*H188</f>
        <v>0.8</v>
      </c>
      <c r="P187" s="77">
        <v>0</v>
      </c>
      <c r="Q187" s="78">
        <f>P187*H188</f>
        <v>0</v>
      </c>
      <c r="R187" s="12"/>
      <c r="S187" s="12"/>
      <c r="T187" s="12"/>
      <c r="U187" s="12"/>
      <c r="V187" s="12"/>
      <c r="W187" s="12"/>
      <c r="X187" s="12"/>
      <c r="Y187" s="12"/>
      <c r="Z187" s="12"/>
      <c r="AA187" s="12"/>
      <c r="AB187" s="12"/>
      <c r="AQ187" s="3" t="s">
        <v>76</v>
      </c>
      <c r="AR187" s="3" t="s">
        <v>83</v>
      </c>
    </row>
    <row r="188" spans="1:62" s="11" customFormat="1" ht="24.15" customHeight="1" x14ac:dyDescent="0.2">
      <c r="A188" s="12"/>
      <c r="B188" s="13"/>
      <c r="C188" s="96" t="s">
        <v>187</v>
      </c>
      <c r="D188" s="96" t="s">
        <v>1521</v>
      </c>
      <c r="E188" s="97" t="s">
        <v>2015</v>
      </c>
      <c r="F188" s="98" t="s">
        <v>2016</v>
      </c>
      <c r="G188" s="99" t="s">
        <v>923</v>
      </c>
      <c r="H188" s="100">
        <v>0.8</v>
      </c>
      <c r="I188" s="13"/>
      <c r="J188" s="84"/>
      <c r="K188" s="85"/>
      <c r="L188" s="86"/>
      <c r="M188" s="86"/>
      <c r="N188" s="86"/>
      <c r="O188" s="86"/>
      <c r="P188" s="86"/>
      <c r="Q188" s="87"/>
      <c r="R188" s="12"/>
      <c r="S188" s="12"/>
      <c r="T188" s="12"/>
      <c r="U188" s="12"/>
      <c r="V188" s="12"/>
      <c r="W188" s="12"/>
      <c r="X188" s="12"/>
      <c r="Y188" s="12"/>
      <c r="Z188" s="12"/>
      <c r="AA188" s="12"/>
      <c r="AB188" s="12"/>
      <c r="AO188" s="88" t="s">
        <v>215</v>
      </c>
      <c r="AQ188" s="88" t="s">
        <v>1521</v>
      </c>
      <c r="AR188" s="88" t="s">
        <v>83</v>
      </c>
      <c r="AV188" s="3" t="s">
        <v>65</v>
      </c>
      <c r="BB188" s="89" t="e">
        <f>IF(K187="základní",#REF!,0)</f>
        <v>#REF!</v>
      </c>
      <c r="BC188" s="89">
        <f>IF(K187="snížená",#REF!,0)</f>
        <v>0</v>
      </c>
      <c r="BD188" s="89">
        <f>IF(K187="zákl. přenesená",#REF!,0)</f>
        <v>0</v>
      </c>
      <c r="BE188" s="89">
        <f>IF(K187="sníž. přenesená",#REF!,0)</f>
        <v>0</v>
      </c>
      <c r="BF188" s="89">
        <f>IF(K187="nulová",#REF!,0)</f>
        <v>0</v>
      </c>
      <c r="BG188" s="3" t="s">
        <v>5</v>
      </c>
      <c r="BH188" s="89" t="e">
        <f>ROUND(#REF!*H188,2)</f>
        <v>#REF!</v>
      </c>
      <c r="BI188" s="3" t="s">
        <v>145</v>
      </c>
      <c r="BJ188" s="88" t="s">
        <v>2017</v>
      </c>
    </row>
    <row r="189" spans="1:62" s="11" customFormat="1" ht="19.2" x14ac:dyDescent="0.2">
      <c r="A189" s="12"/>
      <c r="B189" s="13"/>
      <c r="C189" s="12"/>
      <c r="D189" s="106" t="s">
        <v>76</v>
      </c>
      <c r="E189" s="12"/>
      <c r="F189" s="110" t="s">
        <v>2018</v>
      </c>
      <c r="G189" s="12"/>
      <c r="H189" s="12"/>
      <c r="I189" s="63"/>
      <c r="J189" s="64"/>
      <c r="K189" s="65"/>
      <c r="L189" s="65"/>
      <c r="M189" s="66">
        <f>SUM(M190:M191)</f>
        <v>76</v>
      </c>
      <c r="N189" s="65"/>
      <c r="O189" s="66">
        <f>SUM(O190:O191)</f>
        <v>1.69</v>
      </c>
      <c r="P189" s="65"/>
      <c r="Q189" s="67">
        <f>SUM(Q190:Q191)</f>
        <v>0</v>
      </c>
      <c r="R189" s="68"/>
      <c r="S189" s="68"/>
      <c r="T189" s="12"/>
      <c r="U189" s="12"/>
      <c r="V189" s="12"/>
      <c r="W189" s="12"/>
      <c r="X189" s="12"/>
      <c r="Y189" s="12"/>
      <c r="Z189" s="12"/>
      <c r="AA189" s="12"/>
      <c r="AB189" s="12"/>
      <c r="AQ189" s="3" t="s">
        <v>76</v>
      </c>
      <c r="AR189" s="3" t="s">
        <v>83</v>
      </c>
    </row>
    <row r="190" spans="1:62" s="68" customFormat="1" ht="20.85" customHeight="1" x14ac:dyDescent="0.25">
      <c r="B190" s="63"/>
      <c r="D190" s="70" t="s">
        <v>38</v>
      </c>
      <c r="E190" s="74" t="s">
        <v>2019</v>
      </c>
      <c r="F190" s="74" t="s">
        <v>2020</v>
      </c>
      <c r="I190" s="13"/>
      <c r="J190" s="75" t="s">
        <v>0</v>
      </c>
      <c r="K190" s="76" t="s">
        <v>21</v>
      </c>
      <c r="L190" s="77">
        <v>1.52</v>
      </c>
      <c r="M190" s="77">
        <f>L190*H191</f>
        <v>76</v>
      </c>
      <c r="N190" s="77">
        <v>3.3799999999999997E-2</v>
      </c>
      <c r="O190" s="77">
        <f>N190*H191</f>
        <v>1.69</v>
      </c>
      <c r="P190" s="77">
        <v>0</v>
      </c>
      <c r="Q190" s="78">
        <f>P190*H191</f>
        <v>0</v>
      </c>
      <c r="R190" s="12"/>
      <c r="S190" s="12"/>
      <c r="AO190" s="70" t="s">
        <v>41</v>
      </c>
      <c r="AQ190" s="72" t="s">
        <v>38</v>
      </c>
      <c r="AR190" s="72" t="s">
        <v>41</v>
      </c>
      <c r="AV190" s="70" t="s">
        <v>65</v>
      </c>
      <c r="BH190" s="73" t="e">
        <f>SUM(BH191:BH192)</f>
        <v>#REF!</v>
      </c>
    </row>
    <row r="191" spans="1:62" s="11" customFormat="1" ht="33" customHeight="1" x14ac:dyDescent="0.2">
      <c r="A191" s="12"/>
      <c r="B191" s="13"/>
      <c r="C191" s="79" t="s">
        <v>193</v>
      </c>
      <c r="D191" s="79" t="s">
        <v>68</v>
      </c>
      <c r="E191" s="80" t="s">
        <v>2021</v>
      </c>
      <c r="F191" s="92" t="s">
        <v>2022</v>
      </c>
      <c r="G191" s="82" t="s">
        <v>86</v>
      </c>
      <c r="H191" s="83">
        <v>50</v>
      </c>
      <c r="I191" s="13"/>
      <c r="J191" s="84"/>
      <c r="K191" s="85"/>
      <c r="L191" s="86"/>
      <c r="M191" s="86"/>
      <c r="N191" s="86"/>
      <c r="O191" s="86"/>
      <c r="P191" s="86"/>
      <c r="Q191" s="87"/>
      <c r="R191" s="12"/>
      <c r="S191" s="12"/>
      <c r="T191" s="12"/>
      <c r="U191" s="12"/>
      <c r="V191" s="12"/>
      <c r="W191" s="12"/>
      <c r="X191" s="12"/>
      <c r="Y191" s="12"/>
      <c r="Z191" s="12"/>
      <c r="AA191" s="12"/>
      <c r="AB191" s="12"/>
      <c r="AO191" s="88" t="s">
        <v>72</v>
      </c>
      <c r="AQ191" s="88" t="s">
        <v>68</v>
      </c>
      <c r="AR191" s="88" t="s">
        <v>83</v>
      </c>
      <c r="AV191" s="3" t="s">
        <v>65</v>
      </c>
      <c r="BB191" s="89" t="e">
        <f>IF(K190="základní",#REF!,0)</f>
        <v>#REF!</v>
      </c>
      <c r="BC191" s="89">
        <f>IF(K190="snížená",#REF!,0)</f>
        <v>0</v>
      </c>
      <c r="BD191" s="89">
        <f>IF(K190="zákl. přenesená",#REF!,0)</f>
        <v>0</v>
      </c>
      <c r="BE191" s="89">
        <f>IF(K190="sníž. přenesená",#REF!,0)</f>
        <v>0</v>
      </c>
      <c r="BF191" s="89">
        <f>IF(K190="nulová",#REF!,0)</f>
        <v>0</v>
      </c>
      <c r="BG191" s="3" t="s">
        <v>5</v>
      </c>
      <c r="BH191" s="89" t="e">
        <f>ROUND(#REF!*H191,2)</f>
        <v>#REF!</v>
      </c>
      <c r="BI191" s="3" t="s">
        <v>72</v>
      </c>
      <c r="BJ191" s="88" t="s">
        <v>2023</v>
      </c>
    </row>
    <row r="192" spans="1:62" s="11" customFormat="1" x14ac:dyDescent="0.2">
      <c r="A192" s="12"/>
      <c r="B192" s="13"/>
      <c r="C192" s="12"/>
      <c r="D192" s="90" t="s">
        <v>1907</v>
      </c>
      <c r="E192" s="12"/>
      <c r="F192" s="91" t="s">
        <v>2024</v>
      </c>
      <c r="G192" s="12"/>
      <c r="H192" s="12"/>
      <c r="I192" s="63"/>
      <c r="J192" s="64"/>
      <c r="K192" s="65"/>
      <c r="L192" s="65"/>
      <c r="M192" s="66">
        <f>SUM(M193:M198)</f>
        <v>18.919999999999998</v>
      </c>
      <c r="N192" s="65"/>
      <c r="O192" s="66">
        <f>SUM(O193:O198)</f>
        <v>1.4400000000000001E-2</v>
      </c>
      <c r="P192" s="65"/>
      <c r="Q192" s="67">
        <f>SUM(Q193:Q198)</f>
        <v>0</v>
      </c>
      <c r="R192" s="68"/>
      <c r="S192" s="68"/>
      <c r="T192" s="12"/>
      <c r="U192" s="12"/>
      <c r="V192" s="12"/>
      <c r="W192" s="12"/>
      <c r="X192" s="12"/>
      <c r="Y192" s="12"/>
      <c r="Z192" s="12"/>
      <c r="AA192" s="12"/>
      <c r="AB192" s="12"/>
      <c r="AQ192" s="3" t="s">
        <v>1907</v>
      </c>
      <c r="AR192" s="3" t="s">
        <v>83</v>
      </c>
    </row>
    <row r="193" spans="1:62" s="68" customFormat="1" ht="20.85" customHeight="1" x14ac:dyDescent="0.25">
      <c r="B193" s="63"/>
      <c r="D193" s="70" t="s">
        <v>38</v>
      </c>
      <c r="E193" s="74" t="s">
        <v>2025</v>
      </c>
      <c r="F193" s="74" t="s">
        <v>2026</v>
      </c>
      <c r="I193" s="13"/>
      <c r="J193" s="75" t="s">
        <v>0</v>
      </c>
      <c r="K193" s="76" t="s">
        <v>21</v>
      </c>
      <c r="L193" s="77">
        <v>0.11700000000000001</v>
      </c>
      <c r="M193" s="77">
        <f>L193*H194</f>
        <v>4.6800000000000006</v>
      </c>
      <c r="N193" s="77">
        <v>6.9999999999999994E-5</v>
      </c>
      <c r="O193" s="77">
        <f>N193*H194</f>
        <v>2.7999999999999995E-3</v>
      </c>
      <c r="P193" s="77">
        <v>0</v>
      </c>
      <c r="Q193" s="78">
        <f>P193*H194</f>
        <v>0</v>
      </c>
      <c r="R193" s="12"/>
      <c r="S193" s="12"/>
      <c r="AO193" s="70" t="s">
        <v>41</v>
      </c>
      <c r="AQ193" s="72" t="s">
        <v>38</v>
      </c>
      <c r="AR193" s="72" t="s">
        <v>41</v>
      </c>
      <c r="AV193" s="70" t="s">
        <v>65</v>
      </c>
      <c r="BH193" s="73" t="e">
        <f>SUM(BH194:BH199)</f>
        <v>#REF!</v>
      </c>
    </row>
    <row r="194" spans="1:62" s="11" customFormat="1" ht="37.799999999999997" customHeight="1" x14ac:dyDescent="0.2">
      <c r="A194" s="12"/>
      <c r="B194" s="13"/>
      <c r="C194" s="79" t="s">
        <v>198</v>
      </c>
      <c r="D194" s="79" t="s">
        <v>68</v>
      </c>
      <c r="E194" s="80" t="s">
        <v>2027</v>
      </c>
      <c r="F194" s="92" t="s">
        <v>2028</v>
      </c>
      <c r="G194" s="82" t="s">
        <v>86</v>
      </c>
      <c r="H194" s="83">
        <v>40</v>
      </c>
      <c r="I194" s="13"/>
      <c r="J194" s="84"/>
      <c r="K194" s="85"/>
      <c r="L194" s="86"/>
      <c r="M194" s="86"/>
      <c r="N194" s="86"/>
      <c r="O194" s="86"/>
      <c r="P194" s="86"/>
      <c r="Q194" s="87"/>
      <c r="R194" s="12"/>
      <c r="S194" s="12"/>
      <c r="T194" s="12"/>
      <c r="U194" s="12"/>
      <c r="V194" s="12"/>
      <c r="W194" s="12"/>
      <c r="X194" s="12"/>
      <c r="Y194" s="12"/>
      <c r="Z194" s="12"/>
      <c r="AA194" s="12"/>
      <c r="AB194" s="12"/>
      <c r="AO194" s="88" t="s">
        <v>72</v>
      </c>
      <c r="AQ194" s="88" t="s">
        <v>68</v>
      </c>
      <c r="AR194" s="88" t="s">
        <v>83</v>
      </c>
      <c r="AV194" s="3" t="s">
        <v>65</v>
      </c>
      <c r="BB194" s="89" t="e">
        <f>IF(K193="základní",#REF!,0)</f>
        <v>#REF!</v>
      </c>
      <c r="BC194" s="89">
        <f>IF(K193="snížená",#REF!,0)</f>
        <v>0</v>
      </c>
      <c r="BD194" s="89">
        <f>IF(K193="zákl. přenesená",#REF!,0)</f>
        <v>0</v>
      </c>
      <c r="BE194" s="89">
        <f>IF(K193="sníž. přenesená",#REF!,0)</f>
        <v>0</v>
      </c>
      <c r="BF194" s="89">
        <f>IF(K193="nulová",#REF!,0)</f>
        <v>0</v>
      </c>
      <c r="BG194" s="3" t="s">
        <v>5</v>
      </c>
      <c r="BH194" s="89" t="e">
        <f>ROUND(#REF!*H194,2)</f>
        <v>#REF!</v>
      </c>
      <c r="BI194" s="3" t="s">
        <v>72</v>
      </c>
      <c r="BJ194" s="88" t="s">
        <v>2029</v>
      </c>
    </row>
    <row r="195" spans="1:62" s="11" customFormat="1" ht="11.4" x14ac:dyDescent="0.2">
      <c r="A195" s="12"/>
      <c r="B195" s="13"/>
      <c r="C195" s="12"/>
      <c r="D195" s="90" t="s">
        <v>1907</v>
      </c>
      <c r="E195" s="12"/>
      <c r="F195" s="91" t="s">
        <v>2030</v>
      </c>
      <c r="G195" s="12"/>
      <c r="H195" s="12"/>
      <c r="I195" s="13"/>
      <c r="J195" s="75" t="s">
        <v>0</v>
      </c>
      <c r="K195" s="76" t="s">
        <v>21</v>
      </c>
      <c r="L195" s="77">
        <v>0.184</v>
      </c>
      <c r="M195" s="77">
        <f>L195*H196</f>
        <v>7.3599999999999994</v>
      </c>
      <c r="N195" s="77">
        <v>1.7000000000000001E-4</v>
      </c>
      <c r="O195" s="77">
        <f>N195*H196</f>
        <v>6.8000000000000005E-3</v>
      </c>
      <c r="P195" s="77">
        <v>0</v>
      </c>
      <c r="Q195" s="78">
        <f>P195*H196</f>
        <v>0</v>
      </c>
      <c r="R195" s="12"/>
      <c r="S195" s="12"/>
      <c r="T195" s="12"/>
      <c r="U195" s="12"/>
      <c r="V195" s="12"/>
      <c r="W195" s="12"/>
      <c r="X195" s="12"/>
      <c r="Y195" s="12"/>
      <c r="Z195" s="12"/>
      <c r="AA195" s="12"/>
      <c r="AB195" s="12"/>
      <c r="AQ195" s="3" t="s">
        <v>1907</v>
      </c>
      <c r="AR195" s="3" t="s">
        <v>83</v>
      </c>
    </row>
    <row r="196" spans="1:62" s="11" customFormat="1" ht="24.15" customHeight="1" x14ac:dyDescent="0.2">
      <c r="A196" s="12"/>
      <c r="B196" s="13"/>
      <c r="C196" s="79" t="s">
        <v>202</v>
      </c>
      <c r="D196" s="79" t="s">
        <v>68</v>
      </c>
      <c r="E196" s="80" t="s">
        <v>2031</v>
      </c>
      <c r="F196" s="92" t="s">
        <v>2032</v>
      </c>
      <c r="G196" s="82" t="s">
        <v>86</v>
      </c>
      <c r="H196" s="83">
        <v>40</v>
      </c>
      <c r="I196" s="13"/>
      <c r="J196" s="84"/>
      <c r="K196" s="85"/>
      <c r="L196" s="86"/>
      <c r="M196" s="86"/>
      <c r="N196" s="86"/>
      <c r="O196" s="86"/>
      <c r="P196" s="86"/>
      <c r="Q196" s="87"/>
      <c r="R196" s="12"/>
      <c r="S196" s="12"/>
      <c r="T196" s="12"/>
      <c r="U196" s="12"/>
      <c r="V196" s="12"/>
      <c r="W196" s="12"/>
      <c r="X196" s="12"/>
      <c r="Y196" s="12"/>
      <c r="Z196" s="12"/>
      <c r="AA196" s="12"/>
      <c r="AB196" s="12"/>
      <c r="AO196" s="88" t="s">
        <v>72</v>
      </c>
      <c r="AQ196" s="88" t="s">
        <v>68</v>
      </c>
      <c r="AR196" s="88" t="s">
        <v>83</v>
      </c>
      <c r="AV196" s="3" t="s">
        <v>65</v>
      </c>
      <c r="BB196" s="89" t="e">
        <f>IF(K195="základní",#REF!,0)</f>
        <v>#REF!</v>
      </c>
      <c r="BC196" s="89">
        <f>IF(K195="snížená",#REF!,0)</f>
        <v>0</v>
      </c>
      <c r="BD196" s="89">
        <f>IF(K195="zákl. přenesená",#REF!,0)</f>
        <v>0</v>
      </c>
      <c r="BE196" s="89">
        <f>IF(K195="sníž. přenesená",#REF!,0)</f>
        <v>0</v>
      </c>
      <c r="BF196" s="89">
        <f>IF(K195="nulová",#REF!,0)</f>
        <v>0</v>
      </c>
      <c r="BG196" s="3" t="s">
        <v>5</v>
      </c>
      <c r="BH196" s="89" t="e">
        <f>ROUND(#REF!*H196,2)</f>
        <v>#REF!</v>
      </c>
      <c r="BI196" s="3" t="s">
        <v>72</v>
      </c>
      <c r="BJ196" s="88" t="s">
        <v>2033</v>
      </c>
    </row>
    <row r="197" spans="1:62" s="11" customFormat="1" ht="11.4" x14ac:dyDescent="0.2">
      <c r="A197" s="12"/>
      <c r="B197" s="13"/>
      <c r="C197" s="12"/>
      <c r="D197" s="90" t="s">
        <v>1907</v>
      </c>
      <c r="E197" s="12"/>
      <c r="F197" s="91" t="s">
        <v>2034</v>
      </c>
      <c r="G197" s="12"/>
      <c r="H197" s="12"/>
      <c r="I197" s="13"/>
      <c r="J197" s="75" t="s">
        <v>0</v>
      </c>
      <c r="K197" s="76" t="s">
        <v>21</v>
      </c>
      <c r="L197" s="77">
        <v>0.17199999999999999</v>
      </c>
      <c r="M197" s="77">
        <f>L197*H198</f>
        <v>6.879999999999999</v>
      </c>
      <c r="N197" s="77">
        <v>1.2E-4</v>
      </c>
      <c r="O197" s="77">
        <f>N197*H198</f>
        <v>4.8000000000000004E-3</v>
      </c>
      <c r="P197" s="77">
        <v>0</v>
      </c>
      <c r="Q197" s="78">
        <f>P197*H198</f>
        <v>0</v>
      </c>
      <c r="R197" s="12"/>
      <c r="S197" s="12"/>
      <c r="T197" s="12"/>
      <c r="U197" s="12"/>
      <c r="V197" s="12"/>
      <c r="W197" s="12"/>
      <c r="X197" s="12"/>
      <c r="Y197" s="12"/>
      <c r="Z197" s="12"/>
      <c r="AA197" s="12"/>
      <c r="AB197" s="12"/>
      <c r="AQ197" s="3" t="s">
        <v>1907</v>
      </c>
      <c r="AR197" s="3" t="s">
        <v>83</v>
      </c>
    </row>
    <row r="198" spans="1:62" s="11" customFormat="1" ht="24.15" customHeight="1" x14ac:dyDescent="0.2">
      <c r="A198" s="12"/>
      <c r="B198" s="13"/>
      <c r="C198" s="79" t="s">
        <v>206</v>
      </c>
      <c r="D198" s="79" t="s">
        <v>68</v>
      </c>
      <c r="E198" s="80" t="s">
        <v>2035</v>
      </c>
      <c r="F198" s="92" t="s">
        <v>2036</v>
      </c>
      <c r="G198" s="82" t="s">
        <v>86</v>
      </c>
      <c r="H198" s="83">
        <v>40</v>
      </c>
      <c r="I198" s="13"/>
      <c r="J198" s="111"/>
      <c r="K198" s="112"/>
      <c r="L198" s="113"/>
      <c r="M198" s="113"/>
      <c r="N198" s="113"/>
      <c r="O198" s="113"/>
      <c r="P198" s="113"/>
      <c r="Q198" s="114"/>
      <c r="R198" s="12"/>
      <c r="S198" s="12"/>
      <c r="T198" s="12"/>
      <c r="U198" s="12"/>
      <c r="V198" s="12"/>
      <c r="W198" s="12"/>
      <c r="X198" s="12"/>
      <c r="Y198" s="12"/>
      <c r="Z198" s="12"/>
      <c r="AA198" s="12"/>
      <c r="AB198" s="12"/>
      <c r="AO198" s="88" t="s">
        <v>72</v>
      </c>
      <c r="AQ198" s="88" t="s">
        <v>68</v>
      </c>
      <c r="AR198" s="88" t="s">
        <v>83</v>
      </c>
      <c r="AV198" s="3" t="s">
        <v>65</v>
      </c>
      <c r="BB198" s="89" t="e">
        <f>IF(K197="základní",#REF!,0)</f>
        <v>#REF!</v>
      </c>
      <c r="BC198" s="89">
        <f>IF(K197="snížená",#REF!,0)</f>
        <v>0</v>
      </c>
      <c r="BD198" s="89">
        <f>IF(K197="zákl. přenesená",#REF!,0)</f>
        <v>0</v>
      </c>
      <c r="BE198" s="89">
        <f>IF(K197="sníž. přenesená",#REF!,0)</f>
        <v>0</v>
      </c>
      <c r="BF198" s="89">
        <f>IF(K197="nulová",#REF!,0)</f>
        <v>0</v>
      </c>
      <c r="BG198" s="3" t="s">
        <v>5</v>
      </c>
      <c r="BH198" s="89" t="e">
        <f>ROUND(#REF!*H198,2)</f>
        <v>#REF!</v>
      </c>
      <c r="BI198" s="3" t="s">
        <v>72</v>
      </c>
      <c r="BJ198" s="88" t="s">
        <v>2037</v>
      </c>
    </row>
    <row r="199" spans="1:62" s="11" customFormat="1" x14ac:dyDescent="0.2">
      <c r="A199" s="12"/>
      <c r="B199" s="13"/>
      <c r="C199" s="12"/>
      <c r="D199" s="90" t="s">
        <v>1907</v>
      </c>
      <c r="E199" s="12"/>
      <c r="F199" s="91" t="s">
        <v>2038</v>
      </c>
      <c r="G199" s="12"/>
      <c r="H199" s="12"/>
      <c r="I199" s="13"/>
      <c r="J199" s="12"/>
      <c r="L199" s="12"/>
      <c r="M199" s="12"/>
      <c r="N199" s="12"/>
      <c r="O199" s="12"/>
      <c r="P199" s="12"/>
      <c r="Q199" s="12"/>
      <c r="R199" s="12"/>
      <c r="S199" s="12"/>
      <c r="T199" s="12"/>
      <c r="U199" s="12"/>
      <c r="V199" s="12"/>
      <c r="W199" s="12"/>
      <c r="X199" s="12"/>
      <c r="Y199" s="12"/>
      <c r="Z199" s="12"/>
      <c r="AA199" s="12"/>
      <c r="AB199" s="12"/>
      <c r="AQ199" s="3" t="s">
        <v>1907</v>
      </c>
      <c r="AR199" s="3" t="s">
        <v>83</v>
      </c>
    </row>
    <row r="200" spans="1:62" s="11" customFormat="1" ht="6.9" customHeight="1" x14ac:dyDescent="0.2">
      <c r="A200" s="12"/>
      <c r="B200" s="35"/>
      <c r="C200" s="36"/>
      <c r="D200" s="36"/>
      <c r="E200" s="36"/>
      <c r="F200" s="36"/>
      <c r="G200" s="36"/>
      <c r="H200" s="36"/>
      <c r="I200" s="1"/>
      <c r="J200" s="1"/>
      <c r="K200" s="1"/>
      <c r="L200" s="1"/>
      <c r="M200" s="1"/>
      <c r="N200" s="1"/>
      <c r="O200" s="1"/>
      <c r="P200" s="1"/>
      <c r="Q200" s="1"/>
      <c r="R200" s="1"/>
      <c r="S200" s="1"/>
      <c r="T200" s="12"/>
      <c r="U200" s="12"/>
      <c r="V200" s="12"/>
      <c r="W200" s="12"/>
      <c r="X200" s="12"/>
      <c r="Y200" s="12"/>
      <c r="Z200" s="12"/>
      <c r="AA200" s="12"/>
      <c r="AB200" s="12"/>
    </row>
  </sheetData>
  <sheetProtection password="EB41" sheet="1" objects="1" scenarios="1"/>
  <autoFilter ref="C127:H199" xr:uid="{00000000-0009-0000-0000-000002000000}"/>
  <mergeCells count="8">
    <mergeCell ref="E87:H87"/>
    <mergeCell ref="E118:H118"/>
    <mergeCell ref="E120:H120"/>
    <mergeCell ref="E7:H7"/>
    <mergeCell ref="E9:H9"/>
    <mergeCell ref="E18:H18"/>
    <mergeCell ref="E27:H27"/>
    <mergeCell ref="E85:H85"/>
  </mergeCells>
  <hyperlinks>
    <hyperlink ref="F132" r:id="rId1" xr:uid="{00000000-0004-0000-0200-000000000000}"/>
    <hyperlink ref="F134" r:id="rId2" xr:uid="{00000000-0004-0000-0200-000001000000}"/>
    <hyperlink ref="F137" r:id="rId3" xr:uid="{00000000-0004-0000-0200-000002000000}"/>
    <hyperlink ref="F139" r:id="rId4" xr:uid="{00000000-0004-0000-0200-000003000000}"/>
    <hyperlink ref="F141" r:id="rId5" xr:uid="{00000000-0004-0000-0200-000004000000}"/>
    <hyperlink ref="F143" r:id="rId6" xr:uid="{00000000-0004-0000-0200-000005000000}"/>
    <hyperlink ref="F145" r:id="rId7" xr:uid="{00000000-0004-0000-0200-000006000000}"/>
    <hyperlink ref="F147" r:id="rId8" xr:uid="{00000000-0004-0000-0200-000007000000}"/>
    <hyperlink ref="F150" r:id="rId9" xr:uid="{00000000-0004-0000-0200-000008000000}"/>
    <hyperlink ref="F153" r:id="rId10" xr:uid="{00000000-0004-0000-0200-000009000000}"/>
    <hyperlink ref="F155" r:id="rId11" xr:uid="{00000000-0004-0000-0200-00000A000000}"/>
    <hyperlink ref="F158" r:id="rId12" xr:uid="{00000000-0004-0000-0200-00000B000000}"/>
    <hyperlink ref="F160" r:id="rId13" xr:uid="{00000000-0004-0000-0200-00000C000000}"/>
    <hyperlink ref="F163" r:id="rId14" xr:uid="{00000000-0004-0000-0200-00000D000000}"/>
    <hyperlink ref="F165" r:id="rId15" xr:uid="{00000000-0004-0000-0200-00000E000000}"/>
    <hyperlink ref="F167" r:id="rId16" xr:uid="{00000000-0004-0000-0200-00000F000000}"/>
    <hyperlink ref="F171" r:id="rId17" xr:uid="{00000000-0004-0000-0200-000010000000}"/>
    <hyperlink ref="F173" r:id="rId18" xr:uid="{00000000-0004-0000-0200-000011000000}"/>
    <hyperlink ref="F177" r:id="rId19" xr:uid="{00000000-0004-0000-0200-000012000000}"/>
    <hyperlink ref="F179" r:id="rId20" xr:uid="{00000000-0004-0000-0200-000013000000}"/>
    <hyperlink ref="F183" r:id="rId21" xr:uid="{00000000-0004-0000-0200-000014000000}"/>
    <hyperlink ref="F192" r:id="rId22" xr:uid="{00000000-0004-0000-0200-000015000000}"/>
    <hyperlink ref="F195" r:id="rId23" xr:uid="{00000000-0004-0000-0200-000016000000}"/>
    <hyperlink ref="F197" r:id="rId24" xr:uid="{00000000-0004-0000-0200-000017000000}"/>
    <hyperlink ref="F199" r:id="rId25" xr:uid="{00000000-0004-0000-0200-000018000000}"/>
  </hyperlinks>
  <pageMargins left="0.39374999999999999" right="0.39374999999999999" top="0.39374999999999999" bottom="0.39374999999999999" header="0" footer="0"/>
  <pageSetup paperSize="9" fitToHeight="100" orientation="portrait" blackAndWhite="1" r:id="rId26"/>
  <headerFooter>
    <oddFooter>&amp;CStrana &amp;P z &amp;N</oddFooter>
  </headerFooter>
  <drawing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SO 01 - Cenová soustava UOŽI</vt:lpstr>
      <vt:lpstr>SO 02 - Cenová soustava ÚRS</vt:lpstr>
      <vt:lpstr>'SO 01 - Cenová soustava UOŽI'!Názvy_tisku</vt:lpstr>
      <vt:lpstr>'SO 02 - Cenová soustava ÚRS'!Názvy_tisku</vt:lpstr>
      <vt:lpstr>'SO 01 - Cenová soustava UOŽI'!Oblast_tisku</vt:lpstr>
      <vt:lpstr>'SO 02 - Cenová soustava ÚRS'!Oblast_tisku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 Lukáš</dc:creator>
  <cp:lastModifiedBy>Kot Lukáš</cp:lastModifiedBy>
  <dcterms:created xsi:type="dcterms:W3CDTF">2024-04-18T05:57:36Z</dcterms:created>
  <dcterms:modified xsi:type="dcterms:W3CDTF">2024-04-19T07:33:11Z</dcterms:modified>
</cp:coreProperties>
</file>